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wasedamail.sharepoint.com/sites/msteams_67e380/Shared Documents/General/03_学務/06_教員人事/06_助教（旧助手）・助手/2025年度/01.選出依頼/②の履歴書/"/>
    </mc:Choice>
  </mc:AlternateContent>
  <xr:revisionPtr revIDLastSave="132" documentId="8_{7E6A105D-3D76-44A9-A3A1-C1273697FF9A}" xr6:coauthVersionLast="47" xr6:coauthVersionMax="47" xr10:uidLastSave="{F2F788E5-6EFA-4213-8108-F8E2621A788D}"/>
  <bookViews>
    <workbookView xWindow="1290" yWindow="-110" windowWidth="18020" windowHeight="11020" tabRatio="845" xr2:uid="{00000000-000D-0000-FFFF-FFFF00000000}"/>
  </bookViews>
  <sheets>
    <sheet name="履歴書（提出用）" sheetId="3" r:id="rId1"/>
    <sheet name="履歴書（入力例）" sheetId="5" r:id="rId2"/>
    <sheet name="記入要領" sheetId="13" r:id="rId3"/>
    <sheet name="記入漏れ確認" sheetId="6" r:id="rId4"/>
    <sheet name="専門分野一覧" sheetId="4" r:id="rId5"/>
    <sheet name="学位一覧" sheetId="11" r:id="rId6"/>
    <sheet name="在留資格一覧" sheetId="7" r:id="rId7"/>
  </sheets>
  <definedNames>
    <definedName name="_xlnm._FilterDatabase" localSheetId="3" hidden="1">記入漏れ確認!$E$5:$E$113</definedName>
    <definedName name="_xlnm._FilterDatabase" localSheetId="4" hidden="1">専門分野一覧!$B$3:$C$3</definedName>
    <definedName name="cd専門分野" localSheetId="4">専門分野一覧!$B$3:$C$281</definedName>
    <definedName name="cd専門分野">#REF!</definedName>
    <definedName name="_xlnm.Print_Area" localSheetId="2">記入要領!$A$1:$D$113</definedName>
    <definedName name="_xlnm.Print_Area" localSheetId="0">'履歴書（提出用）'!$B$2:$AG$58</definedName>
    <definedName name="_xlnm.Print_Area" localSheetId="1">'履歴書（入力例）'!$B$2:$AG$58</definedName>
    <definedName name="_xlnm.Print_Titles" localSheetId="4">専門分野一覧!$2:$3</definedName>
    <definedName name="Z_60B658FF_8995_4732_960C_78FBAD34AA4D_.wvu.Cols" localSheetId="6" hidden="1">在留資格一覧!$C:$C</definedName>
    <definedName name="Z_60B658FF_8995_4732_960C_78FBAD34AA4D_.wvu.FilterData" localSheetId="3" hidden="1">記入漏れ確認!$E$5:$E$113</definedName>
    <definedName name="Z_60B658FF_8995_4732_960C_78FBAD34AA4D_.wvu.FilterData" localSheetId="4" hidden="1">専門分野一覧!$B$3:$C$3</definedName>
    <definedName name="Z_60B658FF_8995_4732_960C_78FBAD34AA4D_.wvu.PrintArea" localSheetId="0" hidden="1">'履歴書（提出用）'!$B$4:$AG$59</definedName>
    <definedName name="Z_60B658FF_8995_4732_960C_78FBAD34AA4D_.wvu.PrintArea" localSheetId="1" hidden="1">'履歴書（入力例）'!$B$4:$AG$58</definedName>
    <definedName name="Z_60B658FF_8995_4732_960C_78FBAD34AA4D_.wvu.PrintTitles" localSheetId="4" hidden="1">専門分野一覧!$2:$3</definedName>
    <definedName name="Z_60B658FF_8995_4732_960C_78FBAD34AA4D_.wvu.Rows" localSheetId="5" hidden="1">学位一覧!#REF!</definedName>
    <definedName name="Z_60B658FF_8995_4732_960C_78FBAD34AA4D_.wvu.Rows" localSheetId="6" hidden="1">在留資格一覧!$1:$1</definedName>
    <definedName name="Z_60B658FF_8995_4732_960C_78FBAD34AA4D_.wvu.Rows" localSheetId="4" hidden="1">専門分野一覧!#REF!</definedName>
    <definedName name="Z_E0624EB1_8E89_4C6D_B311_89CC0F48B793_.wvu.FilterData" localSheetId="3" hidden="1">記入漏れ確認!$E$5:$E$113</definedName>
    <definedName name="Z_E0624EB1_8E89_4C6D_B311_89CC0F48B793_.wvu.FilterData" localSheetId="4" hidden="1">専門分野一覧!$B$3:$C$3</definedName>
    <definedName name="Z_E0624EB1_8E89_4C6D_B311_89CC0F48B793_.wvu.PrintArea" localSheetId="1" hidden="1">'履歴書（入力例）'!$B$4:$AG$58</definedName>
    <definedName name="Z_E0624EB1_8E89_4C6D_B311_89CC0F48B793_.wvu.PrintTitles" localSheetId="4" hidden="1">専門分野一覧!$2:$3</definedName>
    <definedName name="Z_E0624EB1_8E89_4C6D_B311_89CC0F48B793_.wvu.Rows" localSheetId="5" hidden="1">学位一覧!#REF!</definedName>
    <definedName name="Z_E0624EB1_8E89_4C6D_B311_89CC0F48B793_.wvu.Rows" localSheetId="4" hidden="1">専門分野一覧!#REF!</definedName>
  </definedNames>
  <calcPr calcId="191028"/>
  <customWorkbookViews>
    <customWorkbookView name="事務所用" guid="{E0624EB1-8E89-4C6D-B311-89CC0F48B793}" maximized="1" xWindow="-13" yWindow="-13" windowWidth="2762" windowHeight="1790" tabRatio="849" activeSheetId="6" showComments="commIndAndComment"/>
    <customWorkbookView name="申請用" guid="{60B658FF-8995-4732-960C-78FBAD34AA4D}" maximized="1" xWindow="1912" yWindow="-8" windowWidth="1616" windowHeight="886" tabRatio="845"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6" l="1"/>
  <c r="D29" i="6"/>
  <c r="D28" i="6"/>
  <c r="D27" i="6"/>
  <c r="E29" i="6" l="1"/>
  <c r="E28" i="6"/>
  <c r="E27" i="6"/>
  <c r="E26" i="6"/>
  <c r="D21" i="6"/>
  <c r="D20" i="6"/>
  <c r="E6" i="6"/>
  <c r="D19" i="6"/>
  <c r="C47" i="6" l="1"/>
  <c r="C41" i="6"/>
  <c r="D24" i="6" l="1"/>
  <c r="D69" i="6" l="1"/>
  <c r="D70" i="6"/>
  <c r="D71" i="6"/>
  <c r="D72" i="6"/>
  <c r="D73" i="6"/>
  <c r="D74" i="6"/>
  <c r="D75" i="6"/>
  <c r="D76" i="6"/>
  <c r="D77" i="6"/>
  <c r="D78" i="6"/>
  <c r="D79" i="6"/>
  <c r="D80" i="6"/>
  <c r="D81" i="6"/>
  <c r="D82" i="6"/>
  <c r="D83" i="6"/>
  <c r="D84" i="6"/>
  <c r="D85" i="6"/>
  <c r="D86" i="6"/>
  <c r="D87" i="6"/>
  <c r="D88" i="6"/>
  <c r="D89" i="6"/>
  <c r="D90" i="6"/>
  <c r="D91" i="6"/>
  <c r="D92" i="6"/>
  <c r="D93" i="6"/>
  <c r="D94" i="6"/>
  <c r="D95" i="6"/>
  <c r="D96" i="6"/>
  <c r="D97" i="6"/>
  <c r="D98" i="6"/>
  <c r="D99" i="6"/>
  <c r="D100" i="6"/>
  <c r="D101" i="6"/>
  <c r="D102" i="6"/>
  <c r="D103" i="6"/>
  <c r="D104" i="6"/>
  <c r="D105" i="6"/>
  <c r="D106" i="6"/>
  <c r="D107" i="6"/>
  <c r="D108" i="6"/>
  <c r="E113" i="6"/>
  <c r="F111" i="6"/>
  <c r="D112" i="6"/>
  <c r="D111" i="6"/>
  <c r="E111" i="6" s="1"/>
  <c r="D110" i="6"/>
  <c r="E110" i="6" s="1"/>
  <c r="D109" i="6"/>
  <c r="E109" i="6" s="1"/>
  <c r="F99" i="6" l="1"/>
  <c r="F94" i="6"/>
  <c r="F89" i="6"/>
  <c r="F84" i="6"/>
  <c r="F79" i="6"/>
  <c r="F74" i="6"/>
  <c r="F76" i="6" s="1"/>
  <c r="F69" i="6"/>
  <c r="F104" i="6"/>
  <c r="E112" i="6"/>
  <c r="F112" i="6"/>
  <c r="D67" i="6"/>
  <c r="D65" i="6"/>
  <c r="D64" i="6"/>
  <c r="D63" i="6"/>
  <c r="D58" i="6"/>
  <c r="D57" i="6"/>
  <c r="D52" i="6"/>
  <c r="D51" i="6"/>
  <c r="D46" i="6"/>
  <c r="D45" i="6"/>
  <c r="D40" i="6"/>
  <c r="E40" i="6" s="1"/>
  <c r="D39" i="6"/>
  <c r="E39" i="6" s="1"/>
  <c r="D23" i="6"/>
  <c r="E19" i="6"/>
  <c r="D15" i="6"/>
  <c r="E15" i="6" s="1"/>
  <c r="F101" i="6" l="1"/>
  <c r="F102" i="6" s="1"/>
  <c r="E101" i="6"/>
  <c r="E99" i="6"/>
  <c r="E103" i="6"/>
  <c r="E83" i="6"/>
  <c r="E79" i="6"/>
  <c r="F71" i="6"/>
  <c r="F72" i="6" s="1"/>
  <c r="E73" i="6"/>
  <c r="E70" i="6"/>
  <c r="E71" i="6"/>
  <c r="E100" i="6"/>
  <c r="E95" i="6"/>
  <c r="E98" i="6"/>
  <c r="E96" i="6"/>
  <c r="E94" i="6"/>
  <c r="F96" i="6"/>
  <c r="E97" i="6" s="1"/>
  <c r="E89" i="6"/>
  <c r="F91" i="6"/>
  <c r="F92" i="6" s="1"/>
  <c r="E91" i="6"/>
  <c r="E93" i="6"/>
  <c r="E90" i="6"/>
  <c r="E86" i="6"/>
  <c r="E85" i="6"/>
  <c r="F86" i="6"/>
  <c r="F87" i="6" s="1"/>
  <c r="E88" i="6"/>
  <c r="E84" i="6"/>
  <c r="F81" i="6"/>
  <c r="E82" i="6" s="1"/>
  <c r="E81" i="6"/>
  <c r="E80" i="6"/>
  <c r="E78" i="6"/>
  <c r="E74" i="6"/>
  <c r="E76" i="6"/>
  <c r="E75" i="6"/>
  <c r="E69" i="6"/>
  <c r="F106" i="6"/>
  <c r="E107" i="6" s="1"/>
  <c r="E104" i="6"/>
  <c r="E105" i="6"/>
  <c r="E108" i="6"/>
  <c r="E106" i="6"/>
  <c r="E77" i="6"/>
  <c r="F77" i="6"/>
  <c r="D66" i="6"/>
  <c r="D62" i="6"/>
  <c r="D61" i="6"/>
  <c r="D60" i="6"/>
  <c r="D59" i="6"/>
  <c r="F59" i="6" s="1"/>
  <c r="D56" i="6"/>
  <c r="D55" i="6"/>
  <c r="D54" i="6"/>
  <c r="D53" i="6"/>
  <c r="F53" i="6" s="1"/>
  <c r="D50" i="6"/>
  <c r="D49" i="6"/>
  <c r="D48" i="6"/>
  <c r="D47" i="6"/>
  <c r="F47" i="6" s="1"/>
  <c r="D44" i="6"/>
  <c r="D43" i="6"/>
  <c r="D42" i="6"/>
  <c r="D41" i="6"/>
  <c r="F41" i="6" s="1"/>
  <c r="D38" i="6"/>
  <c r="E38" i="6" s="1"/>
  <c r="D37" i="6"/>
  <c r="E37" i="6" s="1"/>
  <c r="D36" i="6"/>
  <c r="E36" i="6" s="1"/>
  <c r="D35" i="6"/>
  <c r="E35" i="6" s="1"/>
  <c r="D32" i="6"/>
  <c r="E32" i="6" s="1"/>
  <c r="D31" i="6"/>
  <c r="E31" i="6" s="1"/>
  <c r="D30" i="6"/>
  <c r="E30" i="6" s="1"/>
  <c r="E21" i="6"/>
  <c r="E20" i="6"/>
  <c r="D16" i="6"/>
  <c r="E16" i="6" s="1"/>
  <c r="D11" i="6"/>
  <c r="E11" i="6" s="1"/>
  <c r="D10" i="6"/>
  <c r="E10" i="6" s="1"/>
  <c r="D9" i="6"/>
  <c r="E9" i="6" s="1"/>
  <c r="D8" i="6"/>
  <c r="E8" i="6" s="1"/>
  <c r="E64" i="6" l="1"/>
  <c r="E63" i="6"/>
  <c r="E58" i="6"/>
  <c r="E57" i="6"/>
  <c r="E48" i="6"/>
  <c r="E52" i="6"/>
  <c r="E51" i="6"/>
  <c r="E50" i="6"/>
  <c r="E49" i="6"/>
  <c r="E45" i="6"/>
  <c r="E46" i="6"/>
  <c r="E102" i="6"/>
  <c r="E72" i="6"/>
  <c r="F97" i="6"/>
  <c r="E92" i="6"/>
  <c r="E87" i="6"/>
  <c r="F82" i="6"/>
  <c r="F65" i="6"/>
  <c r="E67" i="6" s="1"/>
  <c r="F107" i="6"/>
  <c r="E56" i="6"/>
  <c r="E54" i="6"/>
  <c r="E55" i="6"/>
  <c r="E44" i="6"/>
  <c r="E43" i="6"/>
  <c r="E42" i="6"/>
  <c r="F62" i="6"/>
  <c r="E62" i="6"/>
  <c r="E61" i="6"/>
  <c r="E60" i="6"/>
  <c r="E65" i="6" l="1"/>
  <c r="F7" i="6"/>
  <c r="F14" i="6"/>
  <c r="D22" i="6" l="1"/>
  <c r="F32" i="6" l="1"/>
  <c r="D18" i="6" l="1"/>
  <c r="D17" i="6"/>
  <c r="D13" i="6"/>
  <c r="E13" i="6" s="1"/>
  <c r="D12" i="6"/>
  <c r="E18" i="6" l="1"/>
  <c r="E17" i="6"/>
  <c r="E12" i="6"/>
  <c r="N11" i="3"/>
  <c r="E14" i="6" l="1"/>
  <c r="D14" i="6" s="1"/>
  <c r="E7" i="6"/>
  <c r="D7" i="6" l="1"/>
  <c r="F56" i="6"/>
  <c r="F44" i="6"/>
  <c r="F50" i="6"/>
  <c r="F38" i="6"/>
  <c r="N11" i="5"/>
  <c r="D34" i="6" l="1"/>
  <c r="D33" i="6"/>
  <c r="E33" i="6" l="1"/>
  <c r="E34" i="6"/>
  <c r="F16" i="6" l="1"/>
  <c r="F23" i="6" s="1"/>
  <c r="E24" i="6" l="1"/>
  <c r="E23" i="6"/>
  <c r="F25" i="6"/>
  <c r="E25" i="6"/>
  <c r="D25" i="6" s="1"/>
  <c r="E66" i="6"/>
  <c r="F68" i="6"/>
  <c r="K8" i="6" l="1"/>
  <c r="E68" i="6"/>
  <c r="D68"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0000478237</author>
  </authors>
  <commentList>
    <comment ref="C3" authorId="0" shapeId="0" xr:uid="{EB912827-4CBE-4685-9C0A-660C685B1ED2}">
      <text>
        <r>
          <rPr>
            <b/>
            <sz val="9"/>
            <color indexed="81"/>
            <rFont val="MS P ゴシック"/>
            <family val="3"/>
            <charset val="128"/>
          </rPr>
          <t>該当することを確認してください。
該当しない場合は、別紙にて詳細を添付してください。</t>
        </r>
      </text>
    </comment>
    <comment ref="E17" authorId="0" shapeId="0" xr:uid="{06330CAB-0455-46BC-BAC6-F271D43DD48E}">
      <text>
        <r>
          <rPr>
            <b/>
            <sz val="9"/>
            <color indexed="81"/>
            <rFont val="MS P ゴシック"/>
            <family val="3"/>
            <charset val="128"/>
          </rPr>
          <t>リストより選択または別シート「専門分野一覧」よりコピーして貼り付けてください。</t>
        </r>
      </text>
    </comment>
    <comment ref="E24" authorId="0" shapeId="0" xr:uid="{55F36A2A-B099-44C4-8CEC-87F9C3DA255B}">
      <text>
        <r>
          <rPr>
            <b/>
            <sz val="9"/>
            <color indexed="81"/>
            <rFont val="MS P ゴシック"/>
            <family val="3"/>
            <charset val="128"/>
          </rPr>
          <t>上段には大学名を記入
下段には学部・学科・専修名
をご入力ください。</t>
        </r>
      </text>
    </comment>
    <comment ref="B26" authorId="0" shapeId="0" xr:uid="{4162DB58-B719-4B2F-B277-F6377B3BA8B4}">
      <text>
        <r>
          <rPr>
            <sz val="9"/>
            <color indexed="81"/>
            <rFont val="MS P ゴシック"/>
            <family val="3"/>
            <charset val="128"/>
          </rPr>
          <t xml:space="preserve">選択肢から選択するか、直接ご入力ください
</t>
        </r>
      </text>
    </comment>
    <comment ref="E26" authorId="0" shapeId="0" xr:uid="{28FCA9CE-49A8-4A21-978C-7A5FA7F1C52B}">
      <text>
        <r>
          <rPr>
            <b/>
            <sz val="9"/>
            <color indexed="81"/>
            <rFont val="MS P ゴシック"/>
            <family val="3"/>
            <charset val="128"/>
          </rPr>
          <t>フリーフォーマットです。必要に応じて上段に大学名、大学院名等を記入下段に学部/研究科、学科/専攻、専修等をご入力ください。</t>
        </r>
      </text>
    </comment>
    <comment ref="B28" authorId="0" shapeId="0" xr:uid="{B3DBD622-13F1-48B5-85AA-74D145089BAD}">
      <text>
        <r>
          <rPr>
            <sz val="9"/>
            <color indexed="81"/>
            <rFont val="MS P ゴシック"/>
            <family val="3"/>
            <charset val="128"/>
          </rPr>
          <t xml:space="preserve">選択肢から選択するか、直接ご入力ください
</t>
        </r>
      </text>
    </comment>
    <comment ref="E28" authorId="0" shapeId="0" xr:uid="{DF2CE25D-D5B6-494C-BED2-DE8FB46B9C3E}">
      <text>
        <r>
          <rPr>
            <b/>
            <sz val="9"/>
            <color indexed="81"/>
            <rFont val="MS P ゴシック"/>
            <family val="3"/>
            <charset val="128"/>
          </rPr>
          <t>フリーフォーマットです。必要に応じて
上段に大学名、大学院名等を記入
下段に学部/研究科、学科/専攻、専修等
をご入力ください</t>
        </r>
      </text>
    </comment>
    <comment ref="E30" authorId="0" shapeId="0" xr:uid="{D47B08A8-8138-4149-A2D5-29DD16A382F5}">
      <text>
        <r>
          <rPr>
            <b/>
            <sz val="9"/>
            <color indexed="81"/>
            <rFont val="MS P ゴシック"/>
            <family val="3"/>
            <charset val="128"/>
          </rPr>
          <t>上段には大学名を記入
下段には研究科・専攻名
をご入力ください。</t>
        </r>
      </text>
    </comment>
    <comment ref="E32" authorId="0" shapeId="0" xr:uid="{22C08504-26C9-4FBC-B7D6-E38392A1DA6F}">
      <text>
        <r>
          <rPr>
            <b/>
            <sz val="9"/>
            <color indexed="81"/>
            <rFont val="MS P ゴシック"/>
            <family val="3"/>
            <charset val="128"/>
          </rPr>
          <t>上段には大学名を記入
下段には下段には研究科・専攻
をご入力ください。</t>
        </r>
      </text>
    </comment>
    <comment ref="I34" authorId="0" shapeId="0" xr:uid="{00C2F6A4-6E3E-4B4F-99DD-FD44BB0458A3}">
      <text>
        <r>
          <rPr>
            <b/>
            <sz val="9"/>
            <color indexed="81"/>
            <rFont val="MS P ゴシック"/>
            <family val="3"/>
            <charset val="128"/>
          </rPr>
          <t>リストより選択または別シート「学位一覧」よりコピーして貼り付けてください。リストにない場合は直接ご入力ください。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程　穎倩</author>
    <author>0000478237</author>
  </authors>
  <commentList>
    <comment ref="C3" authorId="0" shapeId="0" xr:uid="{E5C9F23F-8D66-4560-B483-C8FBCD4C08E5}">
      <text>
        <r>
          <rPr>
            <b/>
            <sz val="9"/>
            <color indexed="81"/>
            <rFont val="MS P ゴシック"/>
            <family val="3"/>
            <charset val="128"/>
          </rPr>
          <t>該当することを確認してください。
該当しない場合は、別紙にて詳細を添付してください。</t>
        </r>
        <r>
          <rPr>
            <sz val="9"/>
            <color indexed="81"/>
            <rFont val="MS P ゴシック"/>
            <family val="3"/>
            <charset val="128"/>
          </rPr>
          <t xml:space="preserve">
</t>
        </r>
      </text>
    </comment>
    <comment ref="E17" authorId="1" shapeId="0" xr:uid="{2231B27B-6637-4BBE-B293-7B5D5433EABA}">
      <text>
        <r>
          <rPr>
            <b/>
            <sz val="9"/>
            <color indexed="81"/>
            <rFont val="MS P ゴシック"/>
            <family val="3"/>
            <charset val="128"/>
          </rPr>
          <t>リストより選択または別シート「専門分野一覧」よりコピーして貼り付けてください。</t>
        </r>
      </text>
    </comment>
    <comment ref="E24" authorId="1" shapeId="0" xr:uid="{55C8CD7C-B243-4C91-9E63-BC80D85D2C38}">
      <text>
        <r>
          <rPr>
            <b/>
            <sz val="9"/>
            <color indexed="81"/>
            <rFont val="MS P ゴシック"/>
            <family val="3"/>
            <charset val="128"/>
          </rPr>
          <t>上段には大学名を記入
下段には学部・学科・専修名
をご入力ください。</t>
        </r>
      </text>
    </comment>
    <comment ref="B26" authorId="1" shapeId="0" xr:uid="{1E2DE03E-E101-441A-9167-172B6F14467C}">
      <text>
        <r>
          <rPr>
            <sz val="9"/>
            <color indexed="81"/>
            <rFont val="MS P ゴシック"/>
            <family val="3"/>
            <charset val="128"/>
          </rPr>
          <t xml:space="preserve">選択肢から選択するか、直接ご入力ください
</t>
        </r>
      </text>
    </comment>
    <comment ref="E26" authorId="1" shapeId="0" xr:uid="{92151241-D94B-4ECC-B9D4-1084A978D1D5}">
      <text>
        <r>
          <rPr>
            <b/>
            <sz val="9"/>
            <color indexed="81"/>
            <rFont val="MS P ゴシック"/>
            <family val="3"/>
            <charset val="128"/>
          </rPr>
          <t>フリーフォーマットです。必要に応じて
上段に大学名、大学院名等を記入
下段に学部/研究科、学科/専攻、専修等
をご入力ください。</t>
        </r>
        <r>
          <rPr>
            <sz val="9"/>
            <color indexed="81"/>
            <rFont val="MS P ゴシック"/>
            <family val="3"/>
            <charset val="128"/>
          </rPr>
          <t xml:space="preserve">
</t>
        </r>
      </text>
    </comment>
    <comment ref="B28" authorId="1" shapeId="0" xr:uid="{8BDACC2F-E047-4A0F-B3CE-A22E49A7CEA4}">
      <text>
        <r>
          <rPr>
            <b/>
            <sz val="9"/>
            <color indexed="81"/>
            <rFont val="MS P ゴシック"/>
            <family val="3"/>
            <charset val="128"/>
          </rPr>
          <t>フリーフォーマット</t>
        </r>
      </text>
    </comment>
    <comment ref="B30" authorId="1" shapeId="0" xr:uid="{45EC9C58-1AC1-4711-926E-7AA02A20C89A}">
      <text>
        <r>
          <rPr>
            <b/>
            <sz val="9"/>
            <color indexed="81"/>
            <rFont val="MS P ゴシック"/>
            <family val="3"/>
            <charset val="128"/>
          </rPr>
          <t>新制大学院修士課程・前期課程</t>
        </r>
        <r>
          <rPr>
            <sz val="9"/>
            <color indexed="81"/>
            <rFont val="MS P ゴシック"/>
            <family val="3"/>
            <charset val="128"/>
          </rPr>
          <t xml:space="preserve">
</t>
        </r>
      </text>
    </comment>
    <comment ref="B32" authorId="1" shapeId="0" xr:uid="{7F6064CF-D524-4AC0-B4DD-3B7E7F605C3A}">
      <text>
        <r>
          <rPr>
            <b/>
            <sz val="9"/>
            <color indexed="81"/>
            <rFont val="MS P ゴシック"/>
            <family val="3"/>
            <charset val="128"/>
          </rPr>
          <t>博士課程・後期課程</t>
        </r>
        <r>
          <rPr>
            <sz val="9"/>
            <color indexed="81"/>
            <rFont val="MS P ゴシック"/>
            <family val="3"/>
            <charset val="128"/>
          </rPr>
          <t xml:space="preserve">
</t>
        </r>
      </text>
    </comment>
    <comment ref="I34" authorId="1" shapeId="0" xr:uid="{3520A533-F86A-4739-AE08-320E46256068}">
      <text>
        <r>
          <rPr>
            <b/>
            <sz val="9"/>
            <color indexed="81"/>
            <rFont val="MS P ゴシック"/>
            <family val="3"/>
            <charset val="128"/>
          </rPr>
          <t>リストより選択または別シート「学位一覧」よりコピーして貼り付けてください。リストにない場合は直接ご入力ください。</t>
        </r>
        <r>
          <rPr>
            <sz val="9"/>
            <color indexed="81"/>
            <rFont val="MS P ゴシック"/>
            <family val="3"/>
            <charset val="128"/>
          </rPr>
          <t xml:space="preserve">
</t>
        </r>
      </text>
    </comment>
    <comment ref="O53" authorId="1" shapeId="0" xr:uid="{4336A4BA-F4F8-4DD3-8F14-877802F5C3EB}">
      <text>
        <r>
          <rPr>
            <b/>
            <sz val="9"/>
            <color indexed="81"/>
            <rFont val="MS P ゴシック"/>
            <family val="3"/>
            <charset val="128"/>
          </rPr>
          <t>足りない場合は、最終行をコピーして追加してください。</t>
        </r>
      </text>
    </comment>
  </commentList>
</comments>
</file>

<file path=xl/sharedStrings.xml><?xml version="1.0" encoding="utf-8"?>
<sst xmlns="http://schemas.openxmlformats.org/spreadsheetml/2006/main" count="1717" uniqueCount="918">
  <si>
    <t>本書類の記載内容について事実に相違がなく、またこれまでの経歴において
ハラスメントを原因とする懲戒処分歴等がないことを誓約し、提出いたします。</t>
    <phoneticPr fontId="20"/>
  </si>
  <si>
    <t>年号はすべて西暦でご記入ください</t>
    <phoneticPr fontId="20"/>
  </si>
  <si>
    <t>（</t>
    <phoneticPr fontId="20"/>
  </si>
  <si>
    <t>年</t>
    <rPh sb="0" eb="1">
      <t>ネン</t>
    </rPh>
    <phoneticPr fontId="20"/>
  </si>
  <si>
    <t>月</t>
    <rPh sb="0" eb="1">
      <t>ガツ</t>
    </rPh>
    <phoneticPr fontId="20"/>
  </si>
  <si>
    <t>日</t>
    <rPh sb="0" eb="1">
      <t>ニチ</t>
    </rPh>
    <phoneticPr fontId="20"/>
  </si>
  <si>
    <t>現在）</t>
    <rPh sb="0" eb="2">
      <t>ゲンザイ</t>
    </rPh>
    <phoneticPr fontId="20"/>
  </si>
  <si>
    <t>本学規程により、遠方からの通勤費は、一部しか支給されない場合があります。</t>
    <phoneticPr fontId="20"/>
  </si>
  <si>
    <t>姓</t>
    <rPh sb="0" eb="1">
      <t>セイ</t>
    </rPh>
    <phoneticPr fontId="20"/>
  </si>
  <si>
    <t>名</t>
    <rPh sb="0" eb="1">
      <t>メイ</t>
    </rPh>
    <phoneticPr fontId="20"/>
  </si>
  <si>
    <t>国籍</t>
    <rPh sb="0" eb="2">
      <t>コクセキ</t>
    </rPh>
    <phoneticPr fontId="20"/>
  </si>
  <si>
    <t>フリガナ</t>
    <phoneticPr fontId="20"/>
  </si>
  <si>
    <t>TEL</t>
    <phoneticPr fontId="20"/>
  </si>
  <si>
    <t>氏　名</t>
  </si>
  <si>
    <t>携帯</t>
    <rPh sb="0" eb="2">
      <t>ケイタイ</t>
    </rPh>
    <phoneticPr fontId="20"/>
  </si>
  <si>
    <t>英字氏名</t>
  </si>
  <si>
    <t>翻訳者氏名※</t>
    <phoneticPr fontId="20"/>
  </si>
  <si>
    <t>生年月日</t>
  </si>
  <si>
    <t>歳</t>
    <rPh sb="0" eb="1">
      <t>サイ</t>
    </rPh>
    <phoneticPr fontId="20"/>
  </si>
  <si>
    <t>性別</t>
    <rPh sb="0" eb="2">
      <t>セイベツ</t>
    </rPh>
    <phoneticPr fontId="20"/>
  </si>
  <si>
    <t>選択してください</t>
    <rPh sb="0" eb="2">
      <t>センタク</t>
    </rPh>
    <phoneticPr fontId="20"/>
  </si>
  <si>
    <t>現住所</t>
    <rPh sb="0" eb="3">
      <t>ゲンジュウショ</t>
    </rPh>
    <phoneticPr fontId="20"/>
  </si>
  <si>
    <t>〒</t>
    <phoneticPr fontId="20"/>
  </si>
  <si>
    <t>資格外活動許可※</t>
    <phoneticPr fontId="20"/>
  </si>
  <si>
    <t>選択してください(外国籍のみ)</t>
  </si>
  <si>
    <t>在留資格※</t>
    <phoneticPr fontId="20"/>
  </si>
  <si>
    <t>e-mail</t>
    <phoneticPr fontId="20"/>
  </si>
  <si>
    <t>在留期限※</t>
    <phoneticPr fontId="20"/>
  </si>
  <si>
    <t>※印のついた欄は外国籍の方のみ記入ください（「翻訳者氏名」欄は、ご本人以外が翻訳して作成した場合に記入）。</t>
    <phoneticPr fontId="20"/>
  </si>
  <si>
    <t>専門分野</t>
    <phoneticPr fontId="20"/>
  </si>
  <si>
    <t>選択してください</t>
    <rPh sb="0" eb="1">
      <t>センタク</t>
    </rPh>
    <phoneticPr fontId="20"/>
  </si>
  <si>
    <t>研究分野</t>
    <rPh sb="0" eb="2">
      <t>ケンキュウ</t>
    </rPh>
    <rPh sb="2" eb="4">
      <t>ブンヤ</t>
    </rPh>
    <phoneticPr fontId="20"/>
  </si>
  <si>
    <t>使用言語</t>
    <rPh sb="0" eb="2">
      <t>シヨウ</t>
    </rPh>
    <rPh sb="2" eb="4">
      <t>ゲンゴ</t>
    </rPh>
    <phoneticPr fontId="20"/>
  </si>
  <si>
    <t>母語</t>
    <rPh sb="0" eb="2">
      <t>ボゴ</t>
    </rPh>
    <phoneticPr fontId="20"/>
  </si>
  <si>
    <t>講義実施可能言語</t>
    <rPh sb="0" eb="2">
      <t>コウギ</t>
    </rPh>
    <rPh sb="2" eb="4">
      <t>ジッシ</t>
    </rPh>
    <rPh sb="4" eb="6">
      <t>カノウ</t>
    </rPh>
    <rPh sb="6" eb="8">
      <t>ゲンゴ</t>
    </rPh>
    <phoneticPr fontId="20"/>
  </si>
  <si>
    <t>学　歴</t>
    <rPh sb="0" eb="1">
      <t>ガク</t>
    </rPh>
    <rPh sb="2" eb="3">
      <t>レキ</t>
    </rPh>
    <phoneticPr fontId="20"/>
  </si>
  <si>
    <t>高等学校入学以降を記入し、(入学・編入学)(卒業・修了・退学)等の区分を選択してください</t>
    <rPh sb="0" eb="2">
      <t>・・</t>
    </rPh>
    <rPh sb="2" eb="4">
      <t>・・</t>
    </rPh>
    <rPh sb="4" eb="6">
      <t>・・</t>
    </rPh>
    <rPh sb="6" eb="8">
      <t>・・</t>
    </rPh>
    <phoneticPr fontId="20" alignment="distributed"/>
  </si>
  <si>
    <t>高等学校</t>
    <phoneticPr fontId="20"/>
  </si>
  <si>
    <t>入学</t>
  </si>
  <si>
    <t>卒業</t>
  </si>
  <si>
    <t>大学</t>
  </si>
  <si>
    <t>　　　　　　　　大学</t>
    <rPh sb="8" eb="10">
      <t>ダイガク</t>
    </rPh>
    <phoneticPr fontId="20"/>
  </si>
  <si>
    <t>選択してください</t>
  </si>
  <si>
    <t>　　　　　　　　学部　　　　　　　　　　　学科               専修</t>
    <rPh sb="8" eb="10">
      <t>ガクブ</t>
    </rPh>
    <rPh sb="21" eb="23">
      <t>ガッカ</t>
    </rPh>
    <rPh sb="38" eb="40">
      <t>センシュウ</t>
    </rPh>
    <phoneticPr fontId="20"/>
  </si>
  <si>
    <t>大学院（修士）</t>
  </si>
  <si>
    <t>　　　　　　　　大学</t>
    <phoneticPr fontId="20"/>
  </si>
  <si>
    <t>　　　　　　　　学科　　　　　　　　　　　専攻</t>
    <rPh sb="8" eb="10">
      <t>ガッカ</t>
    </rPh>
    <rPh sb="21" eb="23">
      <t>センコウ</t>
    </rPh>
    <phoneticPr fontId="20"/>
  </si>
  <si>
    <t>大学院（博士）</t>
  </si>
  <si>
    <t>　　　　　　　　研究科　　　　　　　　　 専攻</t>
    <rPh sb="8" eb="10">
      <t>ケンキュウ</t>
    </rPh>
    <rPh sb="10" eb="11">
      <t>カ</t>
    </rPh>
    <rPh sb="21" eb="23">
      <t>センコウ</t>
    </rPh>
    <phoneticPr fontId="20"/>
  </si>
  <si>
    <t>博士学位</t>
    <rPh sb="0" eb="2">
      <t>ハカセ</t>
    </rPh>
    <rPh sb="2" eb="4">
      <t>ガクイ</t>
    </rPh>
    <phoneticPr fontId="20"/>
  </si>
  <si>
    <t>取得学位名</t>
  </si>
  <si>
    <t>選択してください(博士学位取得者)</t>
  </si>
  <si>
    <t>区分</t>
    <phoneticPr fontId="20"/>
  </si>
  <si>
    <t>大学</t>
    <rPh sb="0" eb="2">
      <t>ダイガク</t>
    </rPh>
    <phoneticPr fontId="20"/>
  </si>
  <si>
    <t>取得年月日</t>
    <rPh sb="0" eb="2">
      <t>シュトク</t>
    </rPh>
    <rPh sb="2" eb="5">
      <t>ネンガッピ</t>
    </rPh>
    <phoneticPr fontId="20"/>
  </si>
  <si>
    <t>職　歴</t>
    <rPh sb="0" eb="1">
      <t>ショク</t>
    </rPh>
    <rPh sb="2" eb="3">
      <t>レキ</t>
    </rPh>
    <phoneticPr fontId="20"/>
  </si>
  <si>
    <t>職歴異動の場合は入社・退社、および身分・資格等を記入してください</t>
    <rPh sb="0" eb="2">
      <t>ショクレキ</t>
    </rPh>
    <rPh sb="2" eb="4">
      <t>イドウ</t>
    </rPh>
    <rPh sb="5" eb="7">
      <t>バアイ</t>
    </rPh>
    <rPh sb="8" eb="10">
      <t>ニュウシャ</t>
    </rPh>
    <rPh sb="11" eb="13">
      <t>タイシャ</t>
    </rPh>
    <rPh sb="17" eb="19">
      <t>ミブン</t>
    </rPh>
    <rPh sb="20" eb="22">
      <t>シカク</t>
    </rPh>
    <rPh sb="22" eb="23">
      <t>トウ</t>
    </rPh>
    <rPh sb="24" eb="26">
      <t>キニュウ</t>
    </rPh>
    <phoneticPr fontId="20" alignment="distributed"/>
  </si>
  <si>
    <t>２０１３年４月１日以降に早稲田大学での職歴がある場合は、TA・研究補助者等のアルバイトでも必ずご記入ください。</t>
    <phoneticPr fontId="20"/>
  </si>
  <si>
    <t>開始（就職）年月</t>
    <phoneticPr fontId="20"/>
  </si>
  <si>
    <t>終了（退職）年月</t>
    <rPh sb="0" eb="2">
      <t>シュウリョウ</t>
    </rPh>
    <rPh sb="3" eb="5">
      <t>タイショク</t>
    </rPh>
    <phoneticPr fontId="20"/>
  </si>
  <si>
    <t>職歴（現職以外）</t>
    <rPh sb="0" eb="2">
      <t>ショクレキ</t>
    </rPh>
    <rPh sb="3" eb="5">
      <t>ゲンショク</t>
    </rPh>
    <rPh sb="5" eb="7">
      <t>イガイ</t>
    </rPh>
    <phoneticPr fontId="20"/>
  </si>
  <si>
    <t>雇用形態</t>
    <rPh sb="0" eb="2">
      <t>コヨウ</t>
    </rPh>
    <rPh sb="2" eb="4">
      <t>ケイタイ</t>
    </rPh>
    <phoneticPr fontId="20"/>
  </si>
  <si>
    <t>～</t>
    <phoneticPr fontId="20"/>
  </si>
  <si>
    <t>現職</t>
    <rPh sb="0" eb="2">
      <t>ゲンショク</t>
    </rPh>
    <phoneticPr fontId="20"/>
  </si>
  <si>
    <t>本書類の記載内容について事実に相違がなく、またこれまでの経歴において
ハラスメントを原因とする懲戒処分歴等がないことを誓約し、提出いたします</t>
    <phoneticPr fontId="20"/>
  </si>
  <si>
    <t>姓</t>
  </si>
  <si>
    <t>アメリカ合衆国</t>
    <rPh sb="4" eb="7">
      <t>ガッシュウコク</t>
    </rPh>
    <phoneticPr fontId="20"/>
  </si>
  <si>
    <t>ワセダ</t>
    <phoneticPr fontId="20"/>
  </si>
  <si>
    <t>タロウ</t>
    <phoneticPr fontId="20"/>
  </si>
  <si>
    <t>03-1234-5678</t>
    <phoneticPr fontId="20"/>
  </si>
  <si>
    <t>早稲田</t>
    <rPh sb="0" eb="3">
      <t>ワセダ</t>
    </rPh>
    <phoneticPr fontId="20"/>
  </si>
  <si>
    <t>太郎</t>
    <rPh sb="0" eb="2">
      <t>タロウ</t>
    </rPh>
    <phoneticPr fontId="20"/>
  </si>
  <si>
    <t>090-1234-5678</t>
    <phoneticPr fontId="20"/>
  </si>
  <si>
    <t>WASEDA</t>
    <phoneticPr fontId="20"/>
  </si>
  <si>
    <t>Taro</t>
    <phoneticPr fontId="20"/>
  </si>
  <si>
    <t>男</t>
    <rPh sb="0" eb="1">
      <t>オトコ</t>
    </rPh>
    <phoneticPr fontId="20"/>
  </si>
  <si>
    <t>169-8050</t>
    <phoneticPr fontId="20"/>
  </si>
  <si>
    <t>無し</t>
  </si>
  <si>
    <t>東京都新宿区大久保3-4-1</t>
    <rPh sb="0" eb="3">
      <t>トウキョウト</t>
    </rPh>
    <phoneticPr fontId="20"/>
  </si>
  <si>
    <t>教授</t>
  </si>
  <si>
    <t>waseda-taro@waseda.jp</t>
    <phoneticPr fontId="20"/>
  </si>
  <si>
    <t>情報学基礎</t>
  </si>
  <si>
    <t>情報通信</t>
    <rPh sb="0" eb="2">
      <t>ジョウホウ</t>
    </rPh>
    <rPh sb="2" eb="4">
      <t>ツウシン</t>
    </rPh>
    <phoneticPr fontId="20"/>
  </si>
  <si>
    <t>日本語、英語、フランス語</t>
    <rPh sb="0" eb="3">
      <t>ニホンゴ</t>
    </rPh>
    <rPh sb="4" eb="6">
      <t>エイゴ</t>
    </rPh>
    <rPh sb="11" eb="12">
      <t>ゴ</t>
    </rPh>
    <phoneticPr fontId="20"/>
  </si>
  <si>
    <t>日本語、英語</t>
    <rPh sb="0" eb="3">
      <t>ニホンゴ</t>
    </rPh>
    <rPh sb="4" eb="6">
      <t>エイゴ</t>
    </rPh>
    <phoneticPr fontId="20"/>
  </si>
  <si>
    <t>早稲田大学高等学院</t>
    <rPh sb="0" eb="3">
      <t>ワセダ</t>
    </rPh>
    <rPh sb="3" eb="5">
      <t>ダイガク</t>
    </rPh>
    <rPh sb="5" eb="7">
      <t>コウトウ</t>
    </rPh>
    <rPh sb="7" eb="9">
      <t>ガクイン</t>
    </rPh>
    <phoneticPr fontId="20"/>
  </si>
  <si>
    <t>入学</t>
    <rPh sb="0" eb="2">
      <t>ニュウガク</t>
    </rPh>
    <phoneticPr fontId="20"/>
  </si>
  <si>
    <t>大学</t>
    <phoneticPr fontId="20"/>
  </si>
  <si>
    <t>早稲田大学</t>
    <rPh sb="0" eb="5">
      <t>ワセダダイガク</t>
    </rPh>
    <phoneticPr fontId="20"/>
  </si>
  <si>
    <t>■■学部　△△学科　××専修</t>
    <rPh sb="2" eb="4">
      <t>ガクブ</t>
    </rPh>
    <rPh sb="7" eb="9">
      <t>ガッカ</t>
    </rPh>
    <rPh sb="12" eb="14">
      <t>センシュウ</t>
    </rPh>
    <phoneticPr fontId="20"/>
  </si>
  <si>
    <t>退学</t>
  </si>
  <si>
    <t>○○大学</t>
    <rPh sb="2" eb="4">
      <t>ダイガク</t>
    </rPh>
    <phoneticPr fontId="20"/>
  </si>
  <si>
    <t>編入学</t>
  </si>
  <si>
    <t>大学院
（修士）</t>
    <rPh sb="0" eb="3">
      <t>ダイガクイン</t>
    </rPh>
    <rPh sb="5" eb="7">
      <t>シュウシ</t>
    </rPh>
    <phoneticPr fontId="20"/>
  </si>
  <si>
    <t>■■研究科　△△専攻</t>
    <rPh sb="2" eb="5">
      <t>ケンキュウカ</t>
    </rPh>
    <rPh sb="8" eb="10">
      <t>センコウ</t>
    </rPh>
    <phoneticPr fontId="20"/>
  </si>
  <si>
    <t>修了</t>
  </si>
  <si>
    <t>大学院
（博士）</t>
    <rPh sb="0" eb="3">
      <t>ダイガクイン</t>
    </rPh>
    <rPh sb="5" eb="7">
      <t>ハカセ</t>
    </rPh>
    <phoneticPr fontId="20"/>
  </si>
  <si>
    <t>退学(満期)</t>
  </si>
  <si>
    <t>博士（工学）</t>
  </si>
  <si>
    <t>課程</t>
  </si>
  <si>
    <t>早稲田大学</t>
    <rPh sb="0" eb="3">
      <t>ワセダ</t>
    </rPh>
    <rPh sb="3" eb="5">
      <t>ダイガク</t>
    </rPh>
    <phoneticPr fontId="20"/>
  </si>
  <si>
    <t>2013年4月1日以降に早稲田大学での職歴がある場合は、TA・研究補助者等のアルバイトでも必ずご記入ください。</t>
    <phoneticPr fontId="20"/>
  </si>
  <si>
    <t>「終了(退職)予定」選択時のみ予定年月を入力してください。</t>
    <phoneticPr fontId="20"/>
  </si>
  <si>
    <t>終了(退職)(予定)</t>
  </si>
  <si>
    <t>△△△大学■■研究科　△△専攻　助教</t>
    <rPh sb="7" eb="10">
      <t>ケンキュウカ</t>
    </rPh>
    <rPh sb="13" eb="15">
      <t>センコウ</t>
    </rPh>
    <rPh sb="16" eb="18">
      <t>ジョキョウ</t>
    </rPh>
    <phoneticPr fontId="20"/>
  </si>
  <si>
    <t>常勤</t>
  </si>
  <si>
    <t>（株）〇〇製作所　〇〇研究所研究員</t>
    <rPh sb="1" eb="2">
      <t>カブ</t>
    </rPh>
    <rPh sb="5" eb="8">
      <t>セイサクジョ</t>
    </rPh>
    <rPh sb="11" eb="14">
      <t>ケンキュウジョ</t>
    </rPh>
    <rPh sb="14" eb="17">
      <t>ケンキュウイン</t>
    </rPh>
    <phoneticPr fontId="20"/>
  </si>
  <si>
    <t>○○○システムズ株式会社　代表取締役社長</t>
    <rPh sb="8" eb="12">
      <t>カブシキガイシャ</t>
    </rPh>
    <rPh sb="13" eb="18">
      <t>ダイヒョウトリシマリヤク</t>
    </rPh>
    <rPh sb="18" eb="20">
      <t>シャチョウ</t>
    </rPh>
    <phoneticPr fontId="20"/>
  </si>
  <si>
    <t>非常勤</t>
  </si>
  <si>
    <t>現在に至る</t>
  </si>
  <si>
    <t>△△△大学　〇〇学部　非常勤講師</t>
    <rPh sb="8" eb="10">
      <t>ガクブ</t>
    </rPh>
    <phoneticPr fontId="20"/>
  </si>
  <si>
    <t>□□□大学　〇〇学部　講師</t>
    <rPh sb="8" eb="10">
      <t>ガクブ</t>
    </rPh>
    <rPh sb="11" eb="13">
      <t>コウシ</t>
    </rPh>
    <phoneticPr fontId="20"/>
  </si>
  <si>
    <t>終了(退職)予定</t>
  </si>
  <si>
    <t>□□□大学　〇〇学部　准教授</t>
    <rPh sb="8" eb="10">
      <t>ガクブ</t>
    </rPh>
    <rPh sb="11" eb="12">
      <t>ジュン</t>
    </rPh>
    <phoneticPr fontId="20"/>
  </si>
  <si>
    <t>記入が漏れている項目が赤で表示されます。記入漏れがないよう必ずチェックしてください。</t>
  </si>
  <si>
    <t>分類</t>
    <rPh sb="0" eb="2">
      <t>ブンルイ</t>
    </rPh>
    <phoneticPr fontId="20"/>
  </si>
  <si>
    <t>項目名</t>
    <rPh sb="0" eb="2">
      <t>コウモク</t>
    </rPh>
    <rPh sb="2" eb="3">
      <t>メイ</t>
    </rPh>
    <phoneticPr fontId="20"/>
  </si>
  <si>
    <t>入力値</t>
    <rPh sb="0" eb="3">
      <t>ニュウリョクチ</t>
    </rPh>
    <phoneticPr fontId="20"/>
  </si>
  <si>
    <t>簡易判定</t>
    <rPh sb="0" eb="2">
      <t>カンイ</t>
    </rPh>
    <rPh sb="2" eb="4">
      <t>ハンテイ</t>
    </rPh>
    <phoneticPr fontId="20"/>
  </si>
  <si>
    <t>チェック用</t>
    <rPh sb="4" eb="5">
      <t>ヨウ</t>
    </rPh>
    <phoneticPr fontId="20"/>
  </si>
  <si>
    <t>NG判定の理由</t>
    <rPh sb="2" eb="4">
      <t>ハンテイ</t>
    </rPh>
    <rPh sb="5" eb="7">
      <t>リユウ</t>
    </rPh>
    <phoneticPr fontId="20"/>
  </si>
  <si>
    <t>備考</t>
    <rPh sb="0" eb="2">
      <t>ビコウ</t>
    </rPh>
    <phoneticPr fontId="20"/>
  </si>
  <si>
    <t>言語</t>
    <rPh sb="0" eb="2">
      <t>ゲンゴ</t>
    </rPh>
    <phoneticPr fontId="20"/>
  </si>
  <si>
    <t>Japanese</t>
    <phoneticPr fontId="20"/>
  </si>
  <si>
    <t>選択してください(博士学位取得者)</t>
    <phoneticPr fontId="20"/>
  </si>
  <si>
    <t>誓約</t>
    <rPh sb="0" eb="2">
      <t>セイヤク</t>
    </rPh>
    <phoneticPr fontId="20"/>
  </si>
  <si>
    <t>ハラスメント履歴</t>
    <rPh sb="6" eb="8">
      <t>リレキ</t>
    </rPh>
    <phoneticPr fontId="20"/>
  </si>
  <si>
    <t>入力無し</t>
    <rPh sb="0" eb="2">
      <t>ニュウリョク</t>
    </rPh>
    <rPh sb="2" eb="3">
      <t>ナ</t>
    </rPh>
    <phoneticPr fontId="20"/>
  </si>
  <si>
    <t>全体</t>
    <rPh sb="0" eb="2">
      <t>ゼンタイ</t>
    </rPh>
    <phoneticPr fontId="20"/>
  </si>
  <si>
    <t>入力日</t>
    <rPh sb="0" eb="2">
      <t>ニュウリョク</t>
    </rPh>
    <rPh sb="2" eb="3">
      <t>ビ</t>
    </rPh>
    <phoneticPr fontId="20"/>
  </si>
  <si>
    <t>NG個数</t>
    <rPh sb="2" eb="4">
      <t>コスウ</t>
    </rPh>
    <phoneticPr fontId="20"/>
  </si>
  <si>
    <t>有り</t>
    <rPh sb="0" eb="1">
      <t>ア</t>
    </rPh>
    <phoneticPr fontId="20"/>
  </si>
  <si>
    <t>現在に至る</t>
    <phoneticPr fontId="20"/>
  </si>
  <si>
    <t>学士大学名</t>
    <rPh sb="0" eb="5">
      <t>ガクシダイガクメイ</t>
    </rPh>
    <phoneticPr fontId="20"/>
  </si>
  <si>
    <t>個人</t>
    <rPh sb="0" eb="2">
      <t>コジン</t>
    </rPh>
    <phoneticPr fontId="20"/>
  </si>
  <si>
    <t>フリガナ（姓）</t>
    <rPh sb="5" eb="6">
      <t>セイ</t>
    </rPh>
    <phoneticPr fontId="20"/>
  </si>
  <si>
    <t>全体チェック</t>
    <rPh sb="0" eb="2">
      <t>ゼンタイ</t>
    </rPh>
    <phoneticPr fontId="20"/>
  </si>
  <si>
    <t>女</t>
    <rPh sb="0" eb="1">
      <t>オンナ</t>
    </rPh>
    <phoneticPr fontId="20"/>
  </si>
  <si>
    <t>無し</t>
    <rPh sb="0" eb="1">
      <t>ナ</t>
    </rPh>
    <phoneticPr fontId="20"/>
  </si>
  <si>
    <t>終了(退職)(予定)</t>
    <phoneticPr fontId="20"/>
  </si>
  <si>
    <t>修士大学名</t>
    <rPh sb="0" eb="2">
      <t>シュウシ</t>
    </rPh>
    <rPh sb="2" eb="5">
      <t>ダイガクメイ</t>
    </rPh>
    <phoneticPr fontId="20"/>
  </si>
  <si>
    <t>フリガナ（名）</t>
    <rPh sb="5" eb="6">
      <t>メイ</t>
    </rPh>
    <phoneticPr fontId="20"/>
  </si>
  <si>
    <t>博士大学名</t>
    <rPh sb="0" eb="2">
      <t>ハカセ</t>
    </rPh>
    <rPh sb="2" eb="5">
      <t>ダイガクメイ</t>
    </rPh>
    <phoneticPr fontId="20"/>
  </si>
  <si>
    <t>氏名（姓）</t>
    <rPh sb="3" eb="4">
      <t>セイ</t>
    </rPh>
    <phoneticPr fontId="20"/>
  </si>
  <si>
    <t>氏名（名）</t>
    <rPh sb="3" eb="4">
      <t>メイ</t>
    </rPh>
    <phoneticPr fontId="20"/>
  </si>
  <si>
    <t>英字氏名（姓）</t>
    <rPh sb="5" eb="6">
      <t>セイ</t>
    </rPh>
    <phoneticPr fontId="20"/>
  </si>
  <si>
    <t>英字氏名（名）</t>
    <rPh sb="5" eb="6">
      <t>メイ</t>
    </rPh>
    <phoneticPr fontId="20"/>
  </si>
  <si>
    <t>日本国籍の場合は１、外国籍の場合は２</t>
    <rPh sb="0" eb="2">
      <t>ニホン</t>
    </rPh>
    <rPh sb="2" eb="4">
      <t>コクセキ</t>
    </rPh>
    <rPh sb="5" eb="7">
      <t>バアイ</t>
    </rPh>
    <rPh sb="10" eb="13">
      <t>ガイコクセキ</t>
    </rPh>
    <rPh sb="14" eb="16">
      <t>バアイ</t>
    </rPh>
    <phoneticPr fontId="20"/>
  </si>
  <si>
    <t>現住所（〒）</t>
    <rPh sb="0" eb="3">
      <t>ゲンジュウショ</t>
    </rPh>
    <phoneticPr fontId="20"/>
  </si>
  <si>
    <t>入力無し or メール＠マーク無し</t>
    <rPh sb="0" eb="2">
      <t>ニュウリョク</t>
    </rPh>
    <rPh sb="2" eb="3">
      <t>ナ</t>
    </rPh>
    <rPh sb="15" eb="16">
      <t>ナ</t>
    </rPh>
    <phoneticPr fontId="20"/>
  </si>
  <si>
    <t>OK</t>
    <phoneticPr fontId="20"/>
  </si>
  <si>
    <t>判定チェック無し</t>
    <rPh sb="0" eb="2">
      <t>ハンテイ</t>
    </rPh>
    <rPh sb="6" eb="7">
      <t>ナ</t>
    </rPh>
    <phoneticPr fontId="20"/>
  </si>
  <si>
    <t>外国籍の場合のみ判定</t>
    <phoneticPr fontId="20"/>
  </si>
  <si>
    <t>専門</t>
    <rPh sb="0" eb="2">
      <t>センモン</t>
    </rPh>
    <phoneticPr fontId="20"/>
  </si>
  <si>
    <t>専門分野</t>
    <rPh sb="0" eb="2">
      <t>センモン</t>
    </rPh>
    <rPh sb="2" eb="4">
      <t>ブンヤ</t>
    </rPh>
    <phoneticPr fontId="20"/>
  </si>
  <si>
    <t>使用言語（母語）</t>
    <rPh sb="0" eb="2">
      <t>シヨウ</t>
    </rPh>
    <rPh sb="2" eb="4">
      <t>ゲンゴ</t>
    </rPh>
    <rPh sb="5" eb="7">
      <t>ボゴ</t>
    </rPh>
    <phoneticPr fontId="20"/>
  </si>
  <si>
    <t>使用言語（講義）</t>
    <rPh sb="0" eb="2">
      <t>シヨウ</t>
    </rPh>
    <rPh sb="2" eb="4">
      <t>ゲンゴ</t>
    </rPh>
    <rPh sb="5" eb="7">
      <t>コウギ</t>
    </rPh>
    <phoneticPr fontId="20"/>
  </si>
  <si>
    <t>学歴</t>
    <rPh sb="0" eb="2">
      <t>ガクレキ</t>
    </rPh>
    <phoneticPr fontId="20"/>
  </si>
  <si>
    <t>高等学校名</t>
    <rPh sb="4" eb="5">
      <t>メイ</t>
    </rPh>
    <phoneticPr fontId="20"/>
  </si>
  <si>
    <t>高等学校（入学年月）</t>
    <rPh sb="5" eb="7">
      <t>ニュウガク</t>
    </rPh>
    <rPh sb="7" eb="8">
      <t>ネン</t>
    </rPh>
    <rPh sb="8" eb="9">
      <t>ゲツ</t>
    </rPh>
    <phoneticPr fontId="20"/>
  </si>
  <si>
    <t>高等学校（卒業年月）</t>
    <rPh sb="5" eb="7">
      <t>ソツギョウ</t>
    </rPh>
    <rPh sb="7" eb="9">
      <t>ネンゲツ</t>
    </rPh>
    <phoneticPr fontId="20"/>
  </si>
  <si>
    <t>入力無し or 入学年月＞卒業年月</t>
    <rPh sb="0" eb="2">
      <t>ニュウリョク</t>
    </rPh>
    <rPh sb="2" eb="3">
      <t>ナ</t>
    </rPh>
    <rPh sb="8" eb="10">
      <t>ニュウガク</t>
    </rPh>
    <rPh sb="10" eb="12">
      <t>ネンゲツ</t>
    </rPh>
    <rPh sb="13" eb="15">
      <t>ソツギョウ</t>
    </rPh>
    <rPh sb="15" eb="17">
      <t>ネンゲツ</t>
    </rPh>
    <phoneticPr fontId="20"/>
  </si>
  <si>
    <t>高等学校（入学種別）</t>
    <rPh sb="5" eb="7">
      <t>ニュウガク</t>
    </rPh>
    <rPh sb="7" eb="9">
      <t>シュベツ</t>
    </rPh>
    <phoneticPr fontId="20"/>
  </si>
  <si>
    <t>高等学校（卒業種別）</t>
    <rPh sb="5" eb="7">
      <t>ソツギョウ</t>
    </rPh>
    <rPh sb="7" eb="9">
      <t>シュベツ</t>
    </rPh>
    <phoneticPr fontId="20"/>
  </si>
  <si>
    <t>学士大学名</t>
    <rPh sb="0" eb="2">
      <t>ガクシ</t>
    </rPh>
    <rPh sb="2" eb="4">
      <t>ダイガク</t>
    </rPh>
    <rPh sb="4" eb="5">
      <t>メイ</t>
    </rPh>
    <phoneticPr fontId="20"/>
  </si>
  <si>
    <t>学士学部学科名</t>
    <rPh sb="0" eb="2">
      <t>ガクシ</t>
    </rPh>
    <rPh sb="2" eb="4">
      <t>ガクブ</t>
    </rPh>
    <rPh sb="4" eb="6">
      <t>ガッカ</t>
    </rPh>
    <rPh sb="6" eb="7">
      <t>メイ</t>
    </rPh>
    <phoneticPr fontId="20"/>
  </si>
  <si>
    <t>学士（入学年月）</t>
    <rPh sb="0" eb="2">
      <t>ガクシ</t>
    </rPh>
    <rPh sb="3" eb="5">
      <t>ニュウガク</t>
    </rPh>
    <rPh sb="5" eb="6">
      <t>ネン</t>
    </rPh>
    <rPh sb="6" eb="7">
      <t>ゲツ</t>
    </rPh>
    <phoneticPr fontId="20"/>
  </si>
  <si>
    <t>学士（卒業年月）</t>
    <rPh sb="0" eb="2">
      <t>ガクシ</t>
    </rPh>
    <rPh sb="3" eb="5">
      <t>ソツギョウ</t>
    </rPh>
    <rPh sb="5" eb="7">
      <t>ネンゲツ</t>
    </rPh>
    <phoneticPr fontId="20"/>
  </si>
  <si>
    <t>学士（入学種別）</t>
    <rPh sb="0" eb="2">
      <t>ガクシ</t>
    </rPh>
    <rPh sb="3" eb="5">
      <t>ニュウガク</t>
    </rPh>
    <rPh sb="5" eb="7">
      <t>シュベツ</t>
    </rPh>
    <phoneticPr fontId="20"/>
  </si>
  <si>
    <t>学士（卒業種別）</t>
    <rPh sb="0" eb="2">
      <t>ガクシ</t>
    </rPh>
    <rPh sb="3" eb="5">
      <t>ソツギョウ</t>
    </rPh>
    <rPh sb="5" eb="7">
      <t>シュベツ</t>
    </rPh>
    <phoneticPr fontId="20"/>
  </si>
  <si>
    <t>その他1大学名記入時に以下チェック</t>
    <rPh sb="2" eb="3">
      <t>タ</t>
    </rPh>
    <rPh sb="4" eb="7">
      <t>ダイガクメイ</t>
    </rPh>
    <rPh sb="7" eb="9">
      <t>キニュウ</t>
    </rPh>
    <rPh sb="9" eb="10">
      <t>ジ</t>
    </rPh>
    <rPh sb="11" eb="13">
      <t>イカ</t>
    </rPh>
    <phoneticPr fontId="20"/>
  </si>
  <si>
    <t>その他1学部学科名</t>
    <rPh sb="2" eb="3">
      <t>タ</t>
    </rPh>
    <phoneticPr fontId="20"/>
  </si>
  <si>
    <t>その他1（入学年月）</t>
    <rPh sb="5" eb="7">
      <t>ニュウガク</t>
    </rPh>
    <rPh sb="7" eb="8">
      <t>ネン</t>
    </rPh>
    <rPh sb="8" eb="9">
      <t>ゲツ</t>
    </rPh>
    <phoneticPr fontId="20"/>
  </si>
  <si>
    <t>その他1（卒業年月）</t>
    <rPh sb="5" eb="7">
      <t>ソツギョウ</t>
    </rPh>
    <rPh sb="7" eb="9">
      <t>ネンゲツ</t>
    </rPh>
    <phoneticPr fontId="20"/>
  </si>
  <si>
    <t>その他1（入学種別）</t>
    <rPh sb="5" eb="7">
      <t>ニュウガク</t>
    </rPh>
    <rPh sb="7" eb="9">
      <t>シュベツ</t>
    </rPh>
    <phoneticPr fontId="20"/>
  </si>
  <si>
    <t>その他1（卒業種別）</t>
    <rPh sb="5" eb="7">
      <t>ソツギョウ</t>
    </rPh>
    <rPh sb="7" eb="9">
      <t>シュベツ</t>
    </rPh>
    <phoneticPr fontId="20"/>
  </si>
  <si>
    <t>その他2大学名記入時に以下チェック</t>
    <rPh sb="2" eb="3">
      <t>タ</t>
    </rPh>
    <rPh sb="4" eb="7">
      <t>ダイガクメイ</t>
    </rPh>
    <rPh sb="7" eb="9">
      <t>キニュウ</t>
    </rPh>
    <rPh sb="9" eb="10">
      <t>ジ</t>
    </rPh>
    <rPh sb="11" eb="13">
      <t>イカ</t>
    </rPh>
    <phoneticPr fontId="20"/>
  </si>
  <si>
    <t>その他2学部学科名</t>
    <phoneticPr fontId="20"/>
  </si>
  <si>
    <t>その他2（入学年月）</t>
    <rPh sb="5" eb="7">
      <t>ニュウガク</t>
    </rPh>
    <rPh sb="7" eb="8">
      <t>ネン</t>
    </rPh>
    <rPh sb="8" eb="9">
      <t>ゲツ</t>
    </rPh>
    <phoneticPr fontId="20"/>
  </si>
  <si>
    <t>その他2（卒業年月）</t>
    <rPh sb="5" eb="7">
      <t>ソツギョウ</t>
    </rPh>
    <rPh sb="7" eb="9">
      <t>ネンゲツ</t>
    </rPh>
    <phoneticPr fontId="20"/>
  </si>
  <si>
    <t>その他2（入学種別）</t>
    <rPh sb="5" eb="7">
      <t>ニュウガク</t>
    </rPh>
    <rPh sb="7" eb="9">
      <t>シュベツ</t>
    </rPh>
    <phoneticPr fontId="20"/>
  </si>
  <si>
    <t>その他2（卒業種別）</t>
    <rPh sb="5" eb="7">
      <t>ソツギョウ</t>
    </rPh>
    <rPh sb="7" eb="9">
      <t>シュベツ</t>
    </rPh>
    <phoneticPr fontId="20"/>
  </si>
  <si>
    <t>修士の大学名記入時に以下チェック</t>
    <rPh sb="0" eb="2">
      <t>シュウシ</t>
    </rPh>
    <rPh sb="3" eb="6">
      <t>ダイガクメイ</t>
    </rPh>
    <rPh sb="6" eb="8">
      <t>キニュウ</t>
    </rPh>
    <rPh sb="8" eb="9">
      <t>ジ</t>
    </rPh>
    <rPh sb="10" eb="12">
      <t>イカ</t>
    </rPh>
    <phoneticPr fontId="20"/>
  </si>
  <si>
    <t>修士専修専攻名</t>
    <rPh sb="0" eb="2">
      <t>シュウシ</t>
    </rPh>
    <rPh sb="2" eb="4">
      <t>センシュウ</t>
    </rPh>
    <rPh sb="4" eb="6">
      <t>センコウ</t>
    </rPh>
    <rPh sb="6" eb="7">
      <t>メイ</t>
    </rPh>
    <phoneticPr fontId="20"/>
  </si>
  <si>
    <t>修士（入学年月）</t>
    <rPh sb="0" eb="2">
      <t>シュウシ</t>
    </rPh>
    <rPh sb="3" eb="5">
      <t>ニュウガク</t>
    </rPh>
    <rPh sb="5" eb="6">
      <t>ネン</t>
    </rPh>
    <rPh sb="6" eb="7">
      <t>ゲツ</t>
    </rPh>
    <phoneticPr fontId="20"/>
  </si>
  <si>
    <t>修士（卒業年月）</t>
    <rPh sb="0" eb="2">
      <t>シュウシ</t>
    </rPh>
    <rPh sb="3" eb="5">
      <t>ソツギョウ</t>
    </rPh>
    <rPh sb="5" eb="7">
      <t>ネンゲツ</t>
    </rPh>
    <phoneticPr fontId="20"/>
  </si>
  <si>
    <t>修士（入学種別）</t>
    <rPh sb="0" eb="2">
      <t>シュウシ</t>
    </rPh>
    <rPh sb="3" eb="5">
      <t>ニュウガク</t>
    </rPh>
    <rPh sb="5" eb="7">
      <t>シュベツ</t>
    </rPh>
    <phoneticPr fontId="20"/>
  </si>
  <si>
    <t>修士（卒業種別）</t>
    <rPh sb="0" eb="2">
      <t>シュウシ</t>
    </rPh>
    <rPh sb="3" eb="5">
      <t>ソツギョウ</t>
    </rPh>
    <rPh sb="5" eb="7">
      <t>シュベツ</t>
    </rPh>
    <phoneticPr fontId="20"/>
  </si>
  <si>
    <t>博士大学名</t>
    <rPh sb="2" eb="5">
      <t>ダイガクメイ</t>
    </rPh>
    <phoneticPr fontId="20"/>
  </si>
  <si>
    <t>博士の大学名記入時に以下チェック</t>
    <rPh sb="0" eb="2">
      <t>ハカセ</t>
    </rPh>
    <rPh sb="3" eb="6">
      <t>ダイガクメイ</t>
    </rPh>
    <rPh sb="6" eb="8">
      <t>キニュウ</t>
    </rPh>
    <rPh sb="8" eb="9">
      <t>ジ</t>
    </rPh>
    <rPh sb="10" eb="12">
      <t>イカ</t>
    </rPh>
    <phoneticPr fontId="20"/>
  </si>
  <si>
    <t>博士専修専攻名</t>
    <rPh sb="2" eb="4">
      <t>センシュウ</t>
    </rPh>
    <rPh sb="4" eb="6">
      <t>センコウ</t>
    </rPh>
    <rPh sb="6" eb="7">
      <t>メイ</t>
    </rPh>
    <phoneticPr fontId="20"/>
  </si>
  <si>
    <t>博士（入学年月）</t>
    <rPh sb="3" eb="5">
      <t>ニュウガク</t>
    </rPh>
    <rPh sb="5" eb="6">
      <t>ネン</t>
    </rPh>
    <rPh sb="6" eb="7">
      <t>ゲツ</t>
    </rPh>
    <phoneticPr fontId="20"/>
  </si>
  <si>
    <t>博士（卒業年月）</t>
    <rPh sb="3" eb="5">
      <t>ソツギョウ</t>
    </rPh>
    <rPh sb="5" eb="7">
      <t>ネンゲツ</t>
    </rPh>
    <phoneticPr fontId="20"/>
  </si>
  <si>
    <t>博士（入学種別）</t>
    <rPh sb="3" eb="5">
      <t>ニュウガク</t>
    </rPh>
    <rPh sb="5" eb="7">
      <t>シュベツ</t>
    </rPh>
    <phoneticPr fontId="20"/>
  </si>
  <si>
    <t>博士（卒業種別）</t>
    <rPh sb="3" eb="5">
      <t>ソツギョウ</t>
    </rPh>
    <rPh sb="5" eb="7">
      <t>シュベツ</t>
    </rPh>
    <phoneticPr fontId="20"/>
  </si>
  <si>
    <t>博士学位（取得学位名）</t>
    <rPh sb="0" eb="2">
      <t>ハカセ</t>
    </rPh>
    <rPh sb="2" eb="4">
      <t>ガクイ</t>
    </rPh>
    <phoneticPr fontId="20"/>
  </si>
  <si>
    <t>博士学位（大学）</t>
    <rPh sb="5" eb="7">
      <t>ダイガク</t>
    </rPh>
    <phoneticPr fontId="20"/>
  </si>
  <si>
    <t>博士学位（区分）</t>
    <phoneticPr fontId="20"/>
  </si>
  <si>
    <t>博士学位（取得年月日）</t>
    <rPh sb="5" eb="7">
      <t>シュトク</t>
    </rPh>
    <rPh sb="7" eb="10">
      <t>ネンガッピ</t>
    </rPh>
    <phoneticPr fontId="20"/>
  </si>
  <si>
    <t>職歴</t>
    <rPh sb="0" eb="2">
      <t>ショクレキ</t>
    </rPh>
    <phoneticPr fontId="20"/>
  </si>
  <si>
    <t>職歴1名称</t>
    <rPh sb="0" eb="2">
      <t>ショクレキ</t>
    </rPh>
    <rPh sb="3" eb="5">
      <t>メイショウ</t>
    </rPh>
    <phoneticPr fontId="20"/>
  </si>
  <si>
    <t>職歴1記入時に以下チェック</t>
    <rPh sb="0" eb="2">
      <t>ショクレキ</t>
    </rPh>
    <rPh sb="3" eb="5">
      <t>キニュウ</t>
    </rPh>
    <rPh sb="5" eb="6">
      <t>ジ</t>
    </rPh>
    <rPh sb="7" eb="9">
      <t>イカ</t>
    </rPh>
    <phoneticPr fontId="20"/>
  </si>
  <si>
    <t>職歴1From</t>
    <rPh sb="0" eb="2">
      <t>ショクレキ</t>
    </rPh>
    <phoneticPr fontId="20"/>
  </si>
  <si>
    <t>職歴1To（状況）</t>
    <rPh sb="0" eb="2">
      <t>ショクレキ</t>
    </rPh>
    <rPh sb="6" eb="8">
      <t>ジョウキョウ</t>
    </rPh>
    <phoneticPr fontId="20"/>
  </si>
  <si>
    <t>職歴1To</t>
    <rPh sb="0" eb="2">
      <t>ショクレキ</t>
    </rPh>
    <phoneticPr fontId="20"/>
  </si>
  <si>
    <t>入力無し or From &gt; to</t>
    <rPh sb="0" eb="2">
      <t>ニュウリョク</t>
    </rPh>
    <rPh sb="2" eb="3">
      <t>ナ</t>
    </rPh>
    <phoneticPr fontId="20"/>
  </si>
  <si>
    <t>職歴1雇用形態</t>
    <rPh sb="0" eb="2">
      <t>ショクレキ</t>
    </rPh>
    <rPh sb="3" eb="5">
      <t>コヨウ</t>
    </rPh>
    <rPh sb="5" eb="7">
      <t>ケイタイ</t>
    </rPh>
    <phoneticPr fontId="20"/>
  </si>
  <si>
    <t>職歴2名称</t>
    <rPh sb="0" eb="2">
      <t>ショクレキ</t>
    </rPh>
    <rPh sb="3" eb="5">
      <t>メイショウ</t>
    </rPh>
    <phoneticPr fontId="20"/>
  </si>
  <si>
    <t>職歴2記入時に以下チェック</t>
    <rPh sb="0" eb="2">
      <t>ショクレキ</t>
    </rPh>
    <rPh sb="3" eb="5">
      <t>キニュウ</t>
    </rPh>
    <rPh sb="5" eb="6">
      <t>ジ</t>
    </rPh>
    <rPh sb="7" eb="9">
      <t>イカ</t>
    </rPh>
    <phoneticPr fontId="20"/>
  </si>
  <si>
    <t>職歴2From</t>
    <rPh sb="0" eb="2">
      <t>ショクレキ</t>
    </rPh>
    <phoneticPr fontId="20"/>
  </si>
  <si>
    <t>職歴2To（状況）</t>
    <rPh sb="0" eb="2">
      <t>ショクレキ</t>
    </rPh>
    <rPh sb="6" eb="8">
      <t>ジョウキョウ</t>
    </rPh>
    <phoneticPr fontId="20"/>
  </si>
  <si>
    <t>職歴2To</t>
    <rPh sb="0" eb="2">
      <t>ショクレキ</t>
    </rPh>
    <phoneticPr fontId="20"/>
  </si>
  <si>
    <t>職歴2雇用形態</t>
    <rPh sb="0" eb="2">
      <t>ショクレキ</t>
    </rPh>
    <rPh sb="3" eb="5">
      <t>コヨウ</t>
    </rPh>
    <rPh sb="5" eb="7">
      <t>ケイタイ</t>
    </rPh>
    <phoneticPr fontId="20"/>
  </si>
  <si>
    <t>職歴3名称</t>
    <rPh sb="0" eb="2">
      <t>ショクレキ</t>
    </rPh>
    <rPh sb="3" eb="5">
      <t>メイショウ</t>
    </rPh>
    <phoneticPr fontId="20"/>
  </si>
  <si>
    <t>職歴3記入時に以下チェック</t>
    <rPh sb="0" eb="2">
      <t>ショクレキ</t>
    </rPh>
    <rPh sb="3" eb="5">
      <t>キニュウ</t>
    </rPh>
    <rPh sb="5" eb="6">
      <t>ジ</t>
    </rPh>
    <rPh sb="7" eb="9">
      <t>イカ</t>
    </rPh>
    <phoneticPr fontId="20"/>
  </si>
  <si>
    <t>職歴3From</t>
    <rPh sb="0" eb="2">
      <t>ショクレキ</t>
    </rPh>
    <phoneticPr fontId="20"/>
  </si>
  <si>
    <t>職歴3To（状況）</t>
    <rPh sb="0" eb="2">
      <t>ショクレキ</t>
    </rPh>
    <rPh sb="6" eb="8">
      <t>ジョウキョウ</t>
    </rPh>
    <phoneticPr fontId="20"/>
  </si>
  <si>
    <t>職歴3To</t>
    <rPh sb="0" eb="2">
      <t>ショクレキ</t>
    </rPh>
    <phoneticPr fontId="20"/>
  </si>
  <si>
    <t>職歴3雇用形態</t>
    <rPh sb="0" eb="2">
      <t>ショクレキ</t>
    </rPh>
    <rPh sb="3" eb="5">
      <t>コヨウ</t>
    </rPh>
    <rPh sb="5" eb="7">
      <t>ケイタイ</t>
    </rPh>
    <phoneticPr fontId="20"/>
  </si>
  <si>
    <t>職歴4名称</t>
    <rPh sb="0" eb="2">
      <t>ショクレキ</t>
    </rPh>
    <rPh sb="3" eb="5">
      <t>メイショウ</t>
    </rPh>
    <phoneticPr fontId="20"/>
  </si>
  <si>
    <t>職歴4記入時に以下チェック</t>
    <rPh sb="0" eb="2">
      <t>ショクレキ</t>
    </rPh>
    <rPh sb="3" eb="5">
      <t>キニュウ</t>
    </rPh>
    <rPh sb="5" eb="6">
      <t>ジ</t>
    </rPh>
    <rPh sb="7" eb="9">
      <t>イカ</t>
    </rPh>
    <phoneticPr fontId="20"/>
  </si>
  <si>
    <t>職歴4From</t>
    <rPh sb="0" eb="2">
      <t>ショクレキ</t>
    </rPh>
    <phoneticPr fontId="20"/>
  </si>
  <si>
    <t>職歴4To（状況）</t>
    <rPh sb="0" eb="2">
      <t>ショクレキ</t>
    </rPh>
    <rPh sb="6" eb="8">
      <t>ジョウキョウ</t>
    </rPh>
    <phoneticPr fontId="20"/>
  </si>
  <si>
    <t>職歴4To</t>
    <rPh sb="0" eb="2">
      <t>ショクレキ</t>
    </rPh>
    <phoneticPr fontId="20"/>
  </si>
  <si>
    <t>職歴4雇用形態</t>
    <rPh sb="0" eb="2">
      <t>ショクレキ</t>
    </rPh>
    <rPh sb="3" eb="5">
      <t>コヨウ</t>
    </rPh>
    <rPh sb="5" eb="7">
      <t>ケイタイ</t>
    </rPh>
    <phoneticPr fontId="20"/>
  </si>
  <si>
    <t>職歴5名称</t>
    <rPh sb="0" eb="2">
      <t>ショクレキ</t>
    </rPh>
    <rPh sb="3" eb="5">
      <t>メイショウ</t>
    </rPh>
    <phoneticPr fontId="20"/>
  </si>
  <si>
    <t>職歴5記入時に以下チェック</t>
    <rPh sb="0" eb="2">
      <t>ショクレキ</t>
    </rPh>
    <rPh sb="3" eb="5">
      <t>キニュウ</t>
    </rPh>
    <rPh sb="5" eb="6">
      <t>ジ</t>
    </rPh>
    <rPh sb="7" eb="9">
      <t>イカ</t>
    </rPh>
    <phoneticPr fontId="20"/>
  </si>
  <si>
    <t>職歴5From</t>
    <rPh sb="0" eb="2">
      <t>ショクレキ</t>
    </rPh>
    <phoneticPr fontId="20"/>
  </si>
  <si>
    <t>職歴5To（状況）</t>
    <rPh sb="0" eb="2">
      <t>ショクレキ</t>
    </rPh>
    <rPh sb="6" eb="8">
      <t>ジョウキョウ</t>
    </rPh>
    <phoneticPr fontId="20"/>
  </si>
  <si>
    <t>職歴5To</t>
    <rPh sb="0" eb="2">
      <t>ショクレキ</t>
    </rPh>
    <phoneticPr fontId="20"/>
  </si>
  <si>
    <t>職歴5雇用形態</t>
    <rPh sb="0" eb="2">
      <t>ショクレキ</t>
    </rPh>
    <rPh sb="3" eb="5">
      <t>コヨウ</t>
    </rPh>
    <rPh sb="5" eb="7">
      <t>ケイタイ</t>
    </rPh>
    <phoneticPr fontId="20"/>
  </si>
  <si>
    <t>職歴6名称</t>
    <rPh sb="0" eb="2">
      <t>ショクレキ</t>
    </rPh>
    <rPh sb="3" eb="5">
      <t>メイショウ</t>
    </rPh>
    <phoneticPr fontId="20"/>
  </si>
  <si>
    <t>職歴6記入時に以下チェック</t>
    <rPh sb="0" eb="2">
      <t>ショクレキ</t>
    </rPh>
    <rPh sb="3" eb="5">
      <t>キニュウ</t>
    </rPh>
    <rPh sb="5" eb="6">
      <t>ジ</t>
    </rPh>
    <rPh sb="7" eb="9">
      <t>イカ</t>
    </rPh>
    <phoneticPr fontId="20"/>
  </si>
  <si>
    <t>職歴6From</t>
    <rPh sb="0" eb="2">
      <t>ショクレキ</t>
    </rPh>
    <phoneticPr fontId="20"/>
  </si>
  <si>
    <t>職歴6To（状況）</t>
    <rPh sb="0" eb="2">
      <t>ショクレキ</t>
    </rPh>
    <rPh sb="6" eb="8">
      <t>ジョウキョウ</t>
    </rPh>
    <phoneticPr fontId="20"/>
  </si>
  <si>
    <t>職歴6To</t>
    <rPh sb="0" eb="2">
      <t>ショクレキ</t>
    </rPh>
    <phoneticPr fontId="20"/>
  </si>
  <si>
    <t>職歴6雇用形態</t>
    <rPh sb="0" eb="2">
      <t>ショクレキ</t>
    </rPh>
    <rPh sb="3" eb="5">
      <t>コヨウ</t>
    </rPh>
    <rPh sb="5" eb="7">
      <t>ケイタイ</t>
    </rPh>
    <phoneticPr fontId="20"/>
  </si>
  <si>
    <t>職歴7名称</t>
    <rPh sb="0" eb="2">
      <t>ショクレキ</t>
    </rPh>
    <rPh sb="3" eb="5">
      <t>メイショウ</t>
    </rPh>
    <phoneticPr fontId="20"/>
  </si>
  <si>
    <t>職歴7記入時に以下チェック</t>
    <rPh sb="0" eb="2">
      <t>ショクレキ</t>
    </rPh>
    <rPh sb="3" eb="5">
      <t>キニュウ</t>
    </rPh>
    <rPh sb="5" eb="6">
      <t>ジ</t>
    </rPh>
    <rPh sb="7" eb="9">
      <t>イカ</t>
    </rPh>
    <phoneticPr fontId="20"/>
  </si>
  <si>
    <t>職歴7From</t>
    <rPh sb="0" eb="2">
      <t>ショクレキ</t>
    </rPh>
    <phoneticPr fontId="20"/>
  </si>
  <si>
    <t>職歴7To（状況）</t>
    <rPh sb="0" eb="2">
      <t>ショクレキ</t>
    </rPh>
    <rPh sb="6" eb="8">
      <t>ジョウキョウ</t>
    </rPh>
    <phoneticPr fontId="20"/>
  </si>
  <si>
    <t>職歴7To</t>
    <rPh sb="0" eb="2">
      <t>ショクレキ</t>
    </rPh>
    <phoneticPr fontId="20"/>
  </si>
  <si>
    <t>職歴7雇用形態</t>
    <rPh sb="0" eb="2">
      <t>ショクレキ</t>
    </rPh>
    <rPh sb="3" eb="5">
      <t>コヨウ</t>
    </rPh>
    <rPh sb="5" eb="7">
      <t>ケイタイ</t>
    </rPh>
    <phoneticPr fontId="20"/>
  </si>
  <si>
    <t>職歴8名称</t>
    <rPh sb="0" eb="2">
      <t>ショクレキ</t>
    </rPh>
    <rPh sb="3" eb="5">
      <t>メイショウ</t>
    </rPh>
    <phoneticPr fontId="20"/>
  </si>
  <si>
    <t>職歴8記入時に以下チェック</t>
    <rPh sb="0" eb="2">
      <t>ショクレキ</t>
    </rPh>
    <rPh sb="3" eb="5">
      <t>キニュウ</t>
    </rPh>
    <rPh sb="5" eb="6">
      <t>ジ</t>
    </rPh>
    <rPh sb="7" eb="9">
      <t>イカ</t>
    </rPh>
    <phoneticPr fontId="20"/>
  </si>
  <si>
    <t>職歴8From</t>
    <rPh sb="0" eb="2">
      <t>ショクレキ</t>
    </rPh>
    <phoneticPr fontId="20"/>
  </si>
  <si>
    <t>職歴8To（状況）</t>
    <rPh sb="0" eb="2">
      <t>ショクレキ</t>
    </rPh>
    <rPh sb="6" eb="8">
      <t>ジョウキョウ</t>
    </rPh>
    <phoneticPr fontId="20"/>
  </si>
  <si>
    <t>職歴8To</t>
    <rPh sb="0" eb="2">
      <t>ショクレキ</t>
    </rPh>
    <phoneticPr fontId="20"/>
  </si>
  <si>
    <t>職歴8雇用形態</t>
    <rPh sb="0" eb="2">
      <t>ショクレキ</t>
    </rPh>
    <rPh sb="3" eb="5">
      <t>コヨウ</t>
    </rPh>
    <rPh sb="5" eb="7">
      <t>ケイタイ</t>
    </rPh>
    <phoneticPr fontId="20"/>
  </si>
  <si>
    <t>現職名称</t>
    <rPh sb="2" eb="4">
      <t>メイショウ</t>
    </rPh>
    <phoneticPr fontId="20"/>
  </si>
  <si>
    <t>現職From</t>
    <phoneticPr fontId="20"/>
  </si>
  <si>
    <t>現職To（状況）</t>
    <rPh sb="5" eb="7">
      <t>ジョウキョウ</t>
    </rPh>
    <phoneticPr fontId="20"/>
  </si>
  <si>
    <t>現職To</t>
    <phoneticPr fontId="20"/>
  </si>
  <si>
    <t>現職雇用形態</t>
    <rPh sb="2" eb="4">
      <t>コヨウ</t>
    </rPh>
    <rPh sb="4" eb="6">
      <t>ケイタイ</t>
    </rPh>
    <phoneticPr fontId="20"/>
  </si>
  <si>
    <t>【別紙】専門分野一覧</t>
    <rPh sb="1" eb="3">
      <t>ベッシ</t>
    </rPh>
    <rPh sb="4" eb="6">
      <t>センモン</t>
    </rPh>
    <rPh sb="6" eb="8">
      <t>ブンヤ</t>
    </rPh>
    <rPh sb="8" eb="10">
      <t>イチラン</t>
    </rPh>
    <phoneticPr fontId="30"/>
  </si>
  <si>
    <t>↓こちらからお選びください。</t>
    <rPh sb="7" eb="8">
      <t>エラ</t>
    </rPh>
    <phoneticPr fontId="30"/>
  </si>
  <si>
    <t>専門分野分類名</t>
    <rPh sb="0" eb="2">
      <t>センモン</t>
    </rPh>
    <rPh sb="2" eb="4">
      <t>ブンヤ</t>
    </rPh>
    <phoneticPr fontId="30"/>
  </si>
  <si>
    <t>専門分野名称</t>
    <rPh sb="0" eb="2">
      <t>センモン</t>
    </rPh>
    <rPh sb="2" eb="4">
      <t>ブンヤ</t>
    </rPh>
    <phoneticPr fontId="30"/>
  </si>
  <si>
    <t>情報学</t>
  </si>
  <si>
    <t>ソフトウエア</t>
  </si>
  <si>
    <t>計算機システム・ネットワーク</t>
  </si>
  <si>
    <t>メディア情報学・データベース</t>
  </si>
  <si>
    <t>知能情報学</t>
  </si>
  <si>
    <t>知覚情報処理・知能ロボティクス</t>
  </si>
  <si>
    <t>感性情報学・ソフトコンピューティング</t>
  </si>
  <si>
    <t>情報図書館学・人文社会情報学</t>
  </si>
  <si>
    <t>認知科学</t>
  </si>
  <si>
    <t>統計科学</t>
  </si>
  <si>
    <t>生体生命情報学</t>
  </si>
  <si>
    <t>神経科学</t>
  </si>
  <si>
    <t>神経科学一般</t>
  </si>
  <si>
    <t>神経解剖学・神経病理学</t>
  </si>
  <si>
    <t>神経化学・神経薬理学</t>
  </si>
  <si>
    <t>神経・筋肉生理学</t>
  </si>
  <si>
    <t>実験動物学</t>
  </si>
  <si>
    <t>人間医工学</t>
  </si>
  <si>
    <t>医用生体工学・生体材料学</t>
  </si>
  <si>
    <t>医用システム</t>
  </si>
  <si>
    <t>リハビリテーション科学・福祉工学</t>
  </si>
  <si>
    <t>健康・スポーツ科学</t>
  </si>
  <si>
    <t>身体教育学</t>
  </si>
  <si>
    <t>スポーツ科学</t>
  </si>
  <si>
    <t>応用健康科学</t>
  </si>
  <si>
    <t>生活科学</t>
  </si>
  <si>
    <t>生活科学一般</t>
  </si>
  <si>
    <t>食生活学</t>
  </si>
  <si>
    <t>科学教育・教育工学</t>
  </si>
  <si>
    <t>科学教育</t>
  </si>
  <si>
    <t>教育工学</t>
  </si>
  <si>
    <t>科学社会学・科学技術史</t>
  </si>
  <si>
    <t>文化財科学</t>
  </si>
  <si>
    <t>地理学</t>
  </si>
  <si>
    <t>環境学</t>
  </si>
  <si>
    <t>環境動態解析</t>
  </si>
  <si>
    <t>環境影響評価・環境政策</t>
  </si>
  <si>
    <t>放射線・化学物質影響科学</t>
  </si>
  <si>
    <t>環境技術・環境材料</t>
  </si>
  <si>
    <t>ナノ・マイクロ科学</t>
  </si>
  <si>
    <t>ナノ構造科学</t>
  </si>
  <si>
    <t>ナノ材料・ナノバイオサイエンス</t>
  </si>
  <si>
    <t>マイクロ・ナノデバイス</t>
  </si>
  <si>
    <t>社会・安全システム科学</t>
  </si>
  <si>
    <t>社会システム工学・安全システム</t>
  </si>
  <si>
    <t>自然災害科学</t>
  </si>
  <si>
    <t>ゲノム科学</t>
  </si>
  <si>
    <t>基礎ゲノム科学</t>
  </si>
  <si>
    <t>応用ゲノム科学</t>
  </si>
  <si>
    <t>生物分子科学</t>
  </si>
  <si>
    <t>資源保全学</t>
  </si>
  <si>
    <t>地域研究</t>
  </si>
  <si>
    <t>ジェンダー</t>
  </si>
  <si>
    <t>哲学</t>
  </si>
  <si>
    <t>哲学・倫理学</t>
  </si>
  <si>
    <t>中国哲学</t>
  </si>
  <si>
    <t>印度哲学・仏教学</t>
  </si>
  <si>
    <t>宗教学</t>
  </si>
  <si>
    <t>思想史</t>
  </si>
  <si>
    <t>美学・美術史</t>
  </si>
  <si>
    <t>文学</t>
  </si>
  <si>
    <t>日本文学</t>
  </si>
  <si>
    <t>ヨーロッパ語系文学</t>
  </si>
  <si>
    <t>各国文学・文学論</t>
  </si>
  <si>
    <t>言語学</t>
  </si>
  <si>
    <t>日本語学</t>
  </si>
  <si>
    <t>英語学</t>
  </si>
  <si>
    <t>日本語教育</t>
  </si>
  <si>
    <t>外国語教育</t>
  </si>
  <si>
    <t>史学</t>
  </si>
  <si>
    <t>史学一般</t>
  </si>
  <si>
    <t>日本史</t>
  </si>
  <si>
    <t>東洋史</t>
  </si>
  <si>
    <t>西洋史</t>
  </si>
  <si>
    <t>考古学</t>
  </si>
  <si>
    <t>人文地理学</t>
  </si>
  <si>
    <t>文化人類学</t>
  </si>
  <si>
    <t>文化人類学・民俗学</t>
  </si>
  <si>
    <t>法学</t>
  </si>
  <si>
    <t>基礎法学</t>
  </si>
  <si>
    <t>公法学</t>
  </si>
  <si>
    <t>国際法学</t>
  </si>
  <si>
    <t>社会法学</t>
  </si>
  <si>
    <t>刑事法学</t>
  </si>
  <si>
    <t>民事法学</t>
  </si>
  <si>
    <t>新領域法学</t>
  </si>
  <si>
    <t>政治学</t>
  </si>
  <si>
    <t>国際関係論</t>
  </si>
  <si>
    <t>経済学</t>
  </si>
  <si>
    <t>理論経済学</t>
  </si>
  <si>
    <t>経済学説・経済思想</t>
  </si>
  <si>
    <t>経済統計学</t>
  </si>
  <si>
    <t>応用経済学</t>
  </si>
  <si>
    <t>経済政策</t>
  </si>
  <si>
    <t>財政学・金融論</t>
  </si>
  <si>
    <t>経済史</t>
  </si>
  <si>
    <t>経営学</t>
  </si>
  <si>
    <t>商学</t>
  </si>
  <si>
    <t>会計学</t>
  </si>
  <si>
    <t>社会学</t>
  </si>
  <si>
    <t>社会福祉学</t>
  </si>
  <si>
    <t>心理学</t>
  </si>
  <si>
    <t>社会心理学</t>
  </si>
  <si>
    <t>教育心理学</t>
  </si>
  <si>
    <t>臨床心理学</t>
  </si>
  <si>
    <t>実験心理学</t>
  </si>
  <si>
    <t>教育学</t>
  </si>
  <si>
    <t>教育社会学</t>
  </si>
  <si>
    <t>教科教育学</t>
  </si>
  <si>
    <t>特別支援教育</t>
  </si>
  <si>
    <t>数学</t>
  </si>
  <si>
    <t>代数学</t>
  </si>
  <si>
    <t>幾何学</t>
  </si>
  <si>
    <t>数学一般(含確率論・統計数学)</t>
  </si>
  <si>
    <t>基礎解析学</t>
  </si>
  <si>
    <t>大域解析学</t>
  </si>
  <si>
    <t>天文学</t>
  </si>
  <si>
    <t>物理学</t>
  </si>
  <si>
    <t>素粒子・原子核・宇宙線・宇宙物理</t>
  </si>
  <si>
    <t>物性Ⅰ</t>
  </si>
  <si>
    <t>物性Ⅱ</t>
  </si>
  <si>
    <t>数理物理・物性基礎</t>
  </si>
  <si>
    <t>原子・分子・量子エレクトロニクス・プラズマ</t>
  </si>
  <si>
    <t>生物物理・化学物理</t>
  </si>
  <si>
    <t>地域惑星科学</t>
  </si>
  <si>
    <t>固体地球惑星物理学</t>
  </si>
  <si>
    <t>気象・海洋物理・陸水学</t>
  </si>
  <si>
    <t>超高層物理学</t>
  </si>
  <si>
    <t>地質学</t>
  </si>
  <si>
    <t>層位・古生物学</t>
  </si>
  <si>
    <t>岩石・鉱物・鉱床学</t>
  </si>
  <si>
    <t>地球宇宙化学</t>
  </si>
  <si>
    <t>プラズマ科学</t>
  </si>
  <si>
    <t>基礎化学</t>
  </si>
  <si>
    <t>物理化学</t>
  </si>
  <si>
    <t>有機化学</t>
  </si>
  <si>
    <t>無機化学</t>
  </si>
  <si>
    <t>複合化学</t>
  </si>
  <si>
    <t>分析化学</t>
  </si>
  <si>
    <t>合成化学</t>
  </si>
  <si>
    <t>高分子化学</t>
  </si>
  <si>
    <t>機能物質化学</t>
  </si>
  <si>
    <t>環境関連化学</t>
  </si>
  <si>
    <t>生体関連化学</t>
  </si>
  <si>
    <t>材料化学</t>
  </si>
  <si>
    <t>機能材料・デバイス</t>
  </si>
  <si>
    <t>有機工業材料</t>
  </si>
  <si>
    <t>無機工業材料</t>
  </si>
  <si>
    <t>高分子・繊維材料</t>
  </si>
  <si>
    <t>応用物理学・工学基礎</t>
  </si>
  <si>
    <t>応用物性・結晶工学</t>
  </si>
  <si>
    <t>薄膜・表面界面物性</t>
  </si>
  <si>
    <t>応用光学・量子光工学</t>
  </si>
  <si>
    <t>応用物理学一般</t>
  </si>
  <si>
    <t>工学基礎</t>
  </si>
  <si>
    <t>機械工学</t>
  </si>
  <si>
    <t>機械材料・材料力学</t>
  </si>
  <si>
    <t>生産工学・加工学</t>
  </si>
  <si>
    <t>設計工学・機械機能要素・トライポロジー</t>
  </si>
  <si>
    <t>流体工学</t>
  </si>
  <si>
    <t>熱工学</t>
  </si>
  <si>
    <t>機械力学・制御</t>
  </si>
  <si>
    <t>知能機械学・機械システム</t>
  </si>
  <si>
    <t>電気電子工学</t>
  </si>
  <si>
    <t>電力工学・電気機器工学</t>
  </si>
  <si>
    <t>電子・電気材料工学</t>
  </si>
  <si>
    <t>電子デバイス・電子機器</t>
  </si>
  <si>
    <t>通信・ネットワーク工学</t>
  </si>
  <si>
    <t>システム工学</t>
  </si>
  <si>
    <t>計測工学</t>
  </si>
  <si>
    <t>制御工学</t>
  </si>
  <si>
    <t>土木工学</t>
  </si>
  <si>
    <t>土木材料・施工・建設マネジネント</t>
  </si>
  <si>
    <t>構造工学・地震工学・維持管理工学</t>
  </si>
  <si>
    <t>地盤工学</t>
  </si>
  <si>
    <t>水工水理学</t>
  </si>
  <si>
    <t>交通工学・国土計画</t>
  </si>
  <si>
    <t>土木環境システム</t>
  </si>
  <si>
    <t>建築学</t>
  </si>
  <si>
    <t>建築構造・材料</t>
  </si>
  <si>
    <t>建築環境・設備</t>
  </si>
  <si>
    <t>都市計画・建築計画</t>
  </si>
  <si>
    <t>建築史・意匠</t>
  </si>
  <si>
    <t>材料工学</t>
  </si>
  <si>
    <t>金属物性</t>
  </si>
  <si>
    <t>無機材料・物性</t>
  </si>
  <si>
    <t>複合材料・物性</t>
  </si>
  <si>
    <t>構造・機能材料</t>
  </si>
  <si>
    <t>材料加工・処理</t>
  </si>
  <si>
    <t>金属生産工学</t>
  </si>
  <si>
    <t>プロセス工学</t>
  </si>
  <si>
    <t>化工物性・移動操作・単位操作</t>
  </si>
  <si>
    <t>反応工学・プロセスシステム</t>
  </si>
  <si>
    <t>触媒・資源化学プロセス</t>
  </si>
  <si>
    <t>生物機能・バイオプロセス</t>
  </si>
  <si>
    <t>総合工学</t>
  </si>
  <si>
    <t>航空宇宙工学</t>
  </si>
  <si>
    <t>船舶海洋工学</t>
  </si>
  <si>
    <t>地球・資源システム工学</t>
  </si>
  <si>
    <t>リサイクル工学</t>
  </si>
  <si>
    <t>核融合学</t>
  </si>
  <si>
    <t>原子力学</t>
  </si>
  <si>
    <t>エネルギー学</t>
  </si>
  <si>
    <t>基礎生物学</t>
  </si>
  <si>
    <t>遺伝・ゲノム動態</t>
  </si>
  <si>
    <t>生態・環境</t>
  </si>
  <si>
    <t>植物生理・分子</t>
  </si>
  <si>
    <t>形態・構造</t>
  </si>
  <si>
    <t>動物生理・行動</t>
  </si>
  <si>
    <t>生物多様性・分類</t>
  </si>
  <si>
    <t>生物科学</t>
  </si>
  <si>
    <t>構造生物化学</t>
  </si>
  <si>
    <t>機能生物化学</t>
  </si>
  <si>
    <t>生物物理学</t>
  </si>
  <si>
    <t>分子生物学</t>
  </si>
  <si>
    <t>細胞生物学</t>
  </si>
  <si>
    <t>発生生物学</t>
  </si>
  <si>
    <t>進化生物学</t>
  </si>
  <si>
    <t>人類学</t>
  </si>
  <si>
    <t>生理人類学</t>
  </si>
  <si>
    <t>農学</t>
  </si>
  <si>
    <t>育種学</t>
  </si>
  <si>
    <t>作物学・雑草学</t>
  </si>
  <si>
    <t>園芸学・造園学</t>
  </si>
  <si>
    <t>植物病理学</t>
  </si>
  <si>
    <t>応用昆虫学</t>
  </si>
  <si>
    <t>農芸化学</t>
  </si>
  <si>
    <t>植物栄養学・土壌学</t>
  </si>
  <si>
    <t>応用微生物学</t>
  </si>
  <si>
    <t>応用生物化学</t>
  </si>
  <si>
    <t>生物生産化学・生物有機化学</t>
  </si>
  <si>
    <t>食品科学</t>
  </si>
  <si>
    <t>林学</t>
  </si>
  <si>
    <t>林学・森林工学</t>
  </si>
  <si>
    <t>林産科学・木質工学</t>
  </si>
  <si>
    <t>水産学</t>
  </si>
  <si>
    <t>水産学一般</t>
  </si>
  <si>
    <t>水産化学</t>
  </si>
  <si>
    <t>農業経済学</t>
  </si>
  <si>
    <t>農業工学</t>
  </si>
  <si>
    <t>農業土木学・農村計画学</t>
  </si>
  <si>
    <t>農業環境工学</t>
  </si>
  <si>
    <t>農業情報工学</t>
  </si>
  <si>
    <t>畜産学・獣医学</t>
  </si>
  <si>
    <t>畜産学・草地学</t>
  </si>
  <si>
    <t>応用動物科学</t>
  </si>
  <si>
    <t>基礎獣医学・基礎畜産学</t>
  </si>
  <si>
    <t>応用獣医学</t>
  </si>
  <si>
    <t>臨床獣医学</t>
  </si>
  <si>
    <t>境界農学</t>
  </si>
  <si>
    <t>環境農学</t>
  </si>
  <si>
    <t>応用分子細胞生物学</t>
  </si>
  <si>
    <t>薬学</t>
  </si>
  <si>
    <t>化学系薬学</t>
  </si>
  <si>
    <t>物理系薬学</t>
  </si>
  <si>
    <t>生物系薬学</t>
  </si>
  <si>
    <t>創薬化学</t>
  </si>
  <si>
    <t>環境系薬学</t>
  </si>
  <si>
    <t>医療系薬学</t>
  </si>
  <si>
    <t>基礎医学</t>
  </si>
  <si>
    <t>解剖学一般(含組織学・発生学)</t>
  </si>
  <si>
    <t>生理学一般</t>
  </si>
  <si>
    <t>環境生理学(含体力医学・栄養生理学)</t>
  </si>
  <si>
    <t>薬理学一般</t>
  </si>
  <si>
    <t>医化学一般</t>
  </si>
  <si>
    <t>病態医化学</t>
  </si>
  <si>
    <t>人類遺伝学</t>
  </si>
  <si>
    <t>人体病理学</t>
  </si>
  <si>
    <t>実験病理学</t>
  </si>
  <si>
    <t>寄生虫学(含衛生動物学)</t>
  </si>
  <si>
    <t>細菌学(含真菌額)</t>
  </si>
  <si>
    <t>ウイルス学</t>
  </si>
  <si>
    <t>免疫学</t>
  </si>
  <si>
    <t>境界医学</t>
  </si>
  <si>
    <t>医療社会学</t>
  </si>
  <si>
    <t>応用薬理学</t>
  </si>
  <si>
    <t>病態検査学</t>
  </si>
  <si>
    <t>社会医学</t>
  </si>
  <si>
    <t>衛生学</t>
  </si>
  <si>
    <t>公衆衛生学・健康科学</t>
  </si>
  <si>
    <t>法医学</t>
  </si>
  <si>
    <t>内科系臨床医学</t>
  </si>
  <si>
    <t>内科学一般(含心身医学)</t>
  </si>
  <si>
    <t>消化器内科学</t>
  </si>
  <si>
    <t>循環器内科学</t>
  </si>
  <si>
    <t>呼吸器内科学</t>
  </si>
  <si>
    <t>腎臓内科学</t>
  </si>
  <si>
    <t>神経内科学</t>
  </si>
  <si>
    <t>代謝学</t>
  </si>
  <si>
    <t>内分泌学</t>
  </si>
  <si>
    <t>血液内科学</t>
  </si>
  <si>
    <t>膠原病・アレルギー・感染症内科学</t>
  </si>
  <si>
    <t>小児科学</t>
  </si>
  <si>
    <t>胎児・新生児医学</t>
  </si>
  <si>
    <t>皮膚科学</t>
  </si>
  <si>
    <t>精神神経科学</t>
  </si>
  <si>
    <t>放射線科学</t>
  </si>
  <si>
    <t>外科系臨床医学</t>
  </si>
  <si>
    <t>外科学一般</t>
  </si>
  <si>
    <t>消化器外科学</t>
  </si>
  <si>
    <t>胸部外科学</t>
  </si>
  <si>
    <t>脳神経外科学</t>
  </si>
  <si>
    <t>整形外科学</t>
  </si>
  <si>
    <t>麻酔・蘇生学</t>
  </si>
  <si>
    <t>泌尿器科学</t>
  </si>
  <si>
    <t>産婦人科学</t>
  </si>
  <si>
    <t>耳鼻咽喉科学</t>
  </si>
  <si>
    <t>眼科学</t>
  </si>
  <si>
    <t>小児外科学</t>
  </si>
  <si>
    <t>形成外科学</t>
  </si>
  <si>
    <t>救急医学</t>
  </si>
  <si>
    <t>歯学</t>
  </si>
  <si>
    <t>形態系基礎歯科学</t>
  </si>
  <si>
    <t>機能系基礎歯科学</t>
  </si>
  <si>
    <t>病態科学系歯学・歯科放射線学</t>
  </si>
  <si>
    <t>保存治療系歯学</t>
  </si>
  <si>
    <t>補綴理工系歯学</t>
  </si>
  <si>
    <t>外科系歯学</t>
  </si>
  <si>
    <t>矯正・小児系歯学</t>
  </si>
  <si>
    <t>歯周治療系歯学</t>
  </si>
  <si>
    <t>社会系歯学</t>
  </si>
  <si>
    <t>看護学</t>
  </si>
  <si>
    <t>基礎看護学</t>
  </si>
  <si>
    <t>臨床看護学</t>
  </si>
  <si>
    <t>地域・老年看護学</t>
  </si>
  <si>
    <t>芸術</t>
    <rPh sb="0" eb="1">
      <t>ゲイジュツ</t>
    </rPh>
    <phoneticPr fontId="30"/>
  </si>
  <si>
    <t>美術関係</t>
    <phoneticPr fontId="30"/>
  </si>
  <si>
    <t>デザイン関係</t>
    <phoneticPr fontId="30"/>
  </si>
  <si>
    <t>音楽関係</t>
    <phoneticPr fontId="30"/>
  </si>
  <si>
    <t>その他</t>
    <rPh sb="1" eb="2">
      <t>タ</t>
    </rPh>
    <phoneticPr fontId="30"/>
  </si>
  <si>
    <t>【別紙】学位一覧</t>
    <rPh sb="1" eb="3">
      <t>ベッシ</t>
    </rPh>
    <rPh sb="4" eb="6">
      <t>ガクイ</t>
    </rPh>
    <rPh sb="6" eb="8">
      <t>イチラン</t>
    </rPh>
    <phoneticPr fontId="30"/>
  </si>
  <si>
    <t>↓こちらからお選びください。（存在しない場合は直接ご入力ください）</t>
    <rPh sb="7" eb="8">
      <t>エラ</t>
    </rPh>
    <rPh sb="15" eb="17">
      <t>ソンザイ</t>
    </rPh>
    <rPh sb="20" eb="22">
      <t>バアイ</t>
    </rPh>
    <rPh sb="23" eb="25">
      <t>チョクセツ</t>
    </rPh>
    <rPh sb="26" eb="28">
      <t>ニュウリョク</t>
    </rPh>
    <phoneticPr fontId="30"/>
  </si>
  <si>
    <t>博士（理学）</t>
  </si>
  <si>
    <t>博士（理工学）</t>
  </si>
  <si>
    <t>博士（生命科学）</t>
  </si>
  <si>
    <t>博士（建築学）</t>
  </si>
  <si>
    <t>博士（生命医科学）</t>
  </si>
  <si>
    <t>博士（医学）</t>
  </si>
  <si>
    <t>博士（薬学）</t>
  </si>
  <si>
    <t>博士（化学）</t>
  </si>
  <si>
    <t>博士（電気工学）</t>
  </si>
  <si>
    <t>博士（情報工学）</t>
  </si>
  <si>
    <t>博士（情報学）</t>
  </si>
  <si>
    <t>博士（数理工学）</t>
  </si>
  <si>
    <t>博士（学術）</t>
  </si>
  <si>
    <t>博士（文学）</t>
  </si>
  <si>
    <t>博士（教育学）</t>
  </si>
  <si>
    <t>博士（神学）</t>
  </si>
  <si>
    <t>博士（社会学）</t>
  </si>
  <si>
    <t>博士（法学）</t>
  </si>
  <si>
    <t>博士（政治学）</t>
  </si>
  <si>
    <t>博士（経済学）</t>
  </si>
  <si>
    <t>博士（商学）</t>
  </si>
  <si>
    <t>博士（経営学）</t>
  </si>
  <si>
    <t>博士（歯学）</t>
  </si>
  <si>
    <t>博士（保健学）</t>
  </si>
  <si>
    <t>博士（農学）</t>
  </si>
  <si>
    <t>博士（獣医学）</t>
  </si>
  <si>
    <t>博士（水産学）</t>
  </si>
  <si>
    <t>博士（環境科学）</t>
  </si>
  <si>
    <t>博士（心理学）</t>
  </si>
  <si>
    <t>博士（法律学）</t>
  </si>
  <si>
    <t>博士（人間科学）</t>
  </si>
  <si>
    <t>博士（教育心理学）</t>
  </si>
  <si>
    <t>博士（栄養学）</t>
  </si>
  <si>
    <t>博士（人文科学）</t>
  </si>
  <si>
    <t>博士（農業経済学）</t>
  </si>
  <si>
    <t>博士（農芸化学）</t>
  </si>
  <si>
    <t>博士（民族学）</t>
  </si>
  <si>
    <t>博士（歴史学）</t>
  </si>
  <si>
    <t>博士（宗教学）</t>
  </si>
  <si>
    <t>博士（美術）</t>
  </si>
  <si>
    <t>博士（音楽）</t>
  </si>
  <si>
    <t>博士（音楽学）</t>
  </si>
  <si>
    <t>博士（国際経営学）</t>
  </si>
  <si>
    <t>博士（史学）</t>
  </si>
  <si>
    <t>博士（英文学）</t>
  </si>
  <si>
    <t>博士（仏教学）</t>
  </si>
  <si>
    <t>博士（経営工学）</t>
  </si>
  <si>
    <t>博士（体育科学）</t>
  </si>
  <si>
    <t>博士（芸術学）</t>
  </si>
  <si>
    <t>博士（言語学）</t>
  </si>
  <si>
    <t>博士（都市・地域計画）</t>
  </si>
  <si>
    <t>博士（物理学）</t>
  </si>
  <si>
    <t>博士（数学）</t>
  </si>
  <si>
    <t>博士（数理科学）</t>
  </si>
  <si>
    <t>博士（生物科学）</t>
  </si>
  <si>
    <t>博士（数理学）</t>
  </si>
  <si>
    <t>博士（被服環境学）</t>
  </si>
  <si>
    <t>博士（デザイン学）</t>
  </si>
  <si>
    <t>博士（民俗学）</t>
  </si>
  <si>
    <t>博士（看護学）</t>
  </si>
  <si>
    <t>博士（地理学）</t>
  </si>
  <si>
    <t>博士（食物栄養学）</t>
  </si>
  <si>
    <t>博士（会計学）</t>
  </si>
  <si>
    <t>博士（英語学）</t>
  </si>
  <si>
    <t>博士（ドイツ文学）</t>
  </si>
  <si>
    <t>博士（林学）</t>
  </si>
  <si>
    <t>博士（畜産学）</t>
  </si>
  <si>
    <t>博士（生物環境調節学）</t>
  </si>
  <si>
    <t>博士（社会福祉学）</t>
  </si>
  <si>
    <t>博士（日本文学）</t>
  </si>
  <si>
    <t>博士（家政学）</t>
  </si>
  <si>
    <t>博士（心身障害学）</t>
  </si>
  <si>
    <t>博士（神道学）</t>
  </si>
  <si>
    <t>博士（哲学）</t>
  </si>
  <si>
    <t>博士（体育学）</t>
  </si>
  <si>
    <t>博士（行動科学）</t>
  </si>
  <si>
    <t>博士（国文学）</t>
  </si>
  <si>
    <t>博士（国際政治学）</t>
  </si>
  <si>
    <t>博士（国際経済学）</t>
  </si>
  <si>
    <t>博士（新聞学）</t>
  </si>
  <si>
    <t>博士（言語文化学）</t>
  </si>
  <si>
    <t>博士（国際関係論）</t>
  </si>
  <si>
    <t>博士（情報科学）</t>
  </si>
  <si>
    <t>博士（文化史学）</t>
  </si>
  <si>
    <t>博士（中国学）</t>
  </si>
  <si>
    <t>博士（社会経済）</t>
  </si>
  <si>
    <t>博士（社会心理学）</t>
  </si>
  <si>
    <t>博士（国語国文学）</t>
  </si>
  <si>
    <t>博士（地球環境科学）</t>
  </si>
  <si>
    <t>博士（図書館情報学）</t>
  </si>
  <si>
    <t>博士（人間・環境学）</t>
  </si>
  <si>
    <t>博士（密教学）</t>
  </si>
  <si>
    <t>博士（芸術工学）</t>
  </si>
  <si>
    <t>博士（比較文化学）</t>
  </si>
  <si>
    <t>博士（美学）</t>
  </si>
  <si>
    <t>博士（社会人類学）</t>
  </si>
  <si>
    <t>博士（国際公共政策）</t>
  </si>
  <si>
    <t>博士（社会科学）</t>
  </si>
  <si>
    <t>博士（鍼灸学）</t>
  </si>
  <si>
    <t>博士（国際関係学）</t>
  </si>
  <si>
    <t>博士（社会環境科学）</t>
  </si>
  <si>
    <t>博士（資源学）</t>
  </si>
  <si>
    <t>博士（日本語日本文学）</t>
  </si>
  <si>
    <t>博士（材料科学）</t>
  </si>
  <si>
    <t>博士（エネルギー科学）</t>
  </si>
  <si>
    <t>博士（日本史学）</t>
  </si>
  <si>
    <t>博士（バイオサイエンス）</t>
  </si>
  <si>
    <t>博士（文化科学）</t>
  </si>
  <si>
    <t>博士（国際文化学）</t>
  </si>
  <si>
    <t>博士（生物産業学）</t>
  </si>
  <si>
    <t>博士（国際政治経済学）</t>
  </si>
  <si>
    <t>博士（システムズマネジメント）</t>
  </si>
  <si>
    <t>博士（障害科学）</t>
  </si>
  <si>
    <t>博士（地球科学）</t>
  </si>
  <si>
    <t>博士（比較社会文化学）</t>
  </si>
  <si>
    <t>博士（食品栄養科学）</t>
  </si>
  <si>
    <t>博士（フランス文学）</t>
  </si>
  <si>
    <t>博士（政策・メディア）</t>
  </si>
  <si>
    <t>博士（国際学）</t>
  </si>
  <si>
    <t>博士（臨床薬学）</t>
  </si>
  <si>
    <t>博士（歴史民族資料学）</t>
  </si>
  <si>
    <t>博士（芸術文化学）</t>
  </si>
  <si>
    <t>博士（経営情報学）</t>
  </si>
  <si>
    <t>博士（先端科学技術）</t>
  </si>
  <si>
    <t>博士（地域社会システム）</t>
  </si>
  <si>
    <t>博士（生物工学）</t>
  </si>
  <si>
    <t>博士（社会工学）</t>
  </si>
  <si>
    <t>博士（商船学）</t>
  </si>
  <si>
    <t>博士（観光学）</t>
  </si>
  <si>
    <t>博士（日本文化）</t>
  </si>
  <si>
    <t>博士（臨床教育学）</t>
  </si>
  <si>
    <t>博士（情報管理学）</t>
  </si>
  <si>
    <t>博士（生活環境学）</t>
  </si>
  <si>
    <t>博士（英米文学）</t>
  </si>
  <si>
    <t>博士（保険学）</t>
  </si>
  <si>
    <t>博士（国際情報通信学）</t>
  </si>
  <si>
    <t>博士（日本語教育学）</t>
  </si>
  <si>
    <t>博士（スポーツ科学）</t>
  </si>
  <si>
    <t>博士（公共経営）</t>
  </si>
  <si>
    <t>理学博士</t>
  </si>
  <si>
    <t>1991年8月までの取得者のみ</t>
  </si>
  <si>
    <t>工学博士</t>
  </si>
  <si>
    <t>学術博士</t>
  </si>
  <si>
    <t>文学博士</t>
  </si>
  <si>
    <t>教育学博士</t>
  </si>
  <si>
    <t>神学博士</t>
  </si>
  <si>
    <t>社会学博士</t>
  </si>
  <si>
    <t>法学博士</t>
  </si>
  <si>
    <t>政治学博士</t>
  </si>
  <si>
    <t>経済学博士</t>
  </si>
  <si>
    <t>商学博士</t>
  </si>
  <si>
    <t>経営学博士</t>
  </si>
  <si>
    <t>医学博士</t>
  </si>
  <si>
    <t>歯学博士</t>
  </si>
  <si>
    <t>薬学博士</t>
  </si>
  <si>
    <t>保健学博士</t>
  </si>
  <si>
    <t>農学博士</t>
  </si>
  <si>
    <t>獣医学博士</t>
  </si>
  <si>
    <t>水産学博士</t>
  </si>
  <si>
    <t>哲学博士</t>
  </si>
  <si>
    <t>保険学博士</t>
  </si>
  <si>
    <t>林学博士（旧制）</t>
  </si>
  <si>
    <t>Ph.D</t>
  </si>
  <si>
    <t>Dul</t>
  </si>
  <si>
    <t>L.L.D.</t>
  </si>
  <si>
    <t>D.Techn.</t>
  </si>
  <si>
    <t>D.SCI.</t>
  </si>
  <si>
    <t>Ph.D. in Social Sciences</t>
  </si>
  <si>
    <t>Doctor of Literature</t>
  </si>
  <si>
    <t>Doctor of Education</t>
  </si>
  <si>
    <t>Doctor of Theology</t>
  </si>
  <si>
    <t>Doctor of Sociolgy</t>
  </si>
  <si>
    <t>Doctor of Law</t>
  </si>
  <si>
    <t>Doctor of Political Science</t>
  </si>
  <si>
    <t>Doctor of Economics</t>
  </si>
  <si>
    <t>Doctor of Commerce</t>
  </si>
  <si>
    <t>Doctor of Business Administration</t>
  </si>
  <si>
    <t>Doctor of Science</t>
  </si>
  <si>
    <t>Doctor of Medicine</t>
  </si>
  <si>
    <t>Doctor of Dentistry</t>
  </si>
  <si>
    <t>Doctor of Pharmacy</t>
  </si>
  <si>
    <t>Doctor of Engineering</t>
  </si>
  <si>
    <t>Doctor of Agriculture</t>
  </si>
  <si>
    <t>Doctor of Veterinary Medicine</t>
  </si>
  <si>
    <t>Doctor of Fisheries</t>
  </si>
  <si>
    <t>Doctor of Philosophy in Education</t>
  </si>
  <si>
    <t>Doctor of Human Sciences</t>
  </si>
  <si>
    <t>Doctor of Forestry</t>
  </si>
  <si>
    <t>Doctor of Philosophy</t>
  </si>
  <si>
    <t>Doctor of Information and Computer Science</t>
  </si>
  <si>
    <t>Doctor of Insurance Studies</t>
  </si>
  <si>
    <t>Doctor of Science in Global Information and Telecommunication Studies</t>
  </si>
  <si>
    <t>Ph.D. in Japanese Applied Linguistics</t>
  </si>
  <si>
    <t>Doctor of Sport Sciences</t>
  </si>
  <si>
    <t>Ph.D. in　Public Management</t>
  </si>
  <si>
    <t>Doctor of Architecture</t>
  </si>
  <si>
    <t>外交</t>
    <phoneticPr fontId="20"/>
  </si>
  <si>
    <t>公用</t>
  </si>
  <si>
    <t>芸術</t>
  </si>
  <si>
    <t>宗教</t>
  </si>
  <si>
    <t>報道</t>
  </si>
  <si>
    <t>経営・管理</t>
    <rPh sb="0" eb="2">
      <t>ケイエイ</t>
    </rPh>
    <rPh sb="3" eb="5">
      <t>カンリ</t>
    </rPh>
    <phoneticPr fontId="30"/>
  </si>
  <si>
    <t>法律・会計業務</t>
  </si>
  <si>
    <t>医療</t>
  </si>
  <si>
    <t>研究</t>
  </si>
  <si>
    <t>教育</t>
  </si>
  <si>
    <t>技術・人文知識・ 国際業務</t>
    <rPh sb="0" eb="2">
      <t>ギジュツ</t>
    </rPh>
    <phoneticPr fontId="30"/>
  </si>
  <si>
    <t>企業内転勤</t>
  </si>
  <si>
    <t>興行</t>
  </si>
  <si>
    <t>技能</t>
  </si>
  <si>
    <t>技能実習</t>
  </si>
  <si>
    <t>高度専門職</t>
    <rPh sb="0" eb="2">
      <t>コウド</t>
    </rPh>
    <rPh sb="2" eb="4">
      <t>センモン</t>
    </rPh>
    <rPh sb="4" eb="5">
      <t>ショク</t>
    </rPh>
    <phoneticPr fontId="30"/>
  </si>
  <si>
    <t>文化活動</t>
  </si>
  <si>
    <t>短期滞在</t>
  </si>
  <si>
    <t>留学</t>
  </si>
  <si>
    <t>研修</t>
  </si>
  <si>
    <t>家族滞在</t>
  </si>
  <si>
    <t>特定活動</t>
    <phoneticPr fontId="30"/>
  </si>
  <si>
    <t>永住者</t>
  </si>
  <si>
    <t>日本人の配偶者等</t>
  </si>
  <si>
    <t>永住者の配偶者等</t>
  </si>
  <si>
    <t>定住者</t>
  </si>
  <si>
    <t>在留資格一覧</t>
    <rPh sb="0" eb="2">
      <t>ザイリュウ</t>
    </rPh>
    <rPh sb="2" eb="4">
      <t>シカク</t>
    </rPh>
    <phoneticPr fontId="30"/>
  </si>
  <si>
    <r>
      <rPr>
        <sz val="11"/>
        <color theme="1"/>
        <rFont val="ＭＳ Ｐゴシック"/>
        <family val="3"/>
        <charset val="128"/>
      </rPr>
      <t>　</t>
    </r>
    <r>
      <rPr>
        <u/>
        <sz val="11"/>
        <color theme="1"/>
        <rFont val="ＭＳ Ｐゴシック"/>
        <family val="3"/>
        <charset val="128"/>
      </rPr>
      <t>別紙「専門分野一覧」より選んで</t>
    </r>
    <r>
      <rPr>
        <sz val="11"/>
        <color theme="1"/>
        <rFont val="ＭＳ Ｐゴシック"/>
        <family val="3"/>
        <charset val="128"/>
      </rPr>
      <t>記入してください。</t>
    </r>
    <phoneticPr fontId="20"/>
  </si>
  <si>
    <r>
      <rPr>
        <b/>
        <sz val="14"/>
        <color theme="1"/>
        <rFont val="ＭＳ Ｐゴシック"/>
        <family val="3"/>
        <charset val="128"/>
      </rPr>
      <t>「早稲田大学履歴書」記入要領</t>
    </r>
  </si>
  <si>
    <r>
      <rPr>
        <sz val="10.5"/>
        <color theme="1"/>
        <rFont val="ＭＳ Ｐゴシック"/>
        <family val="3"/>
        <charset val="128"/>
      </rPr>
      <t>　　また、提出の前に記入漏れがないか【シート：記入漏れ確認】で確認してください。</t>
    </r>
    <phoneticPr fontId="20"/>
  </si>
  <si>
    <r>
      <rPr>
        <b/>
        <sz val="11"/>
        <color theme="1"/>
        <rFont val="ＭＳ Ｐゴシック"/>
        <family val="3"/>
        <charset val="128"/>
      </rPr>
      <t>１．冒頭のチェック欄</t>
    </r>
    <rPh sb="2" eb="4">
      <t>ボウトウ</t>
    </rPh>
    <rPh sb="9" eb="10">
      <t>ラン</t>
    </rPh>
    <phoneticPr fontId="20"/>
  </si>
  <si>
    <r>
      <t xml:space="preserve">  </t>
    </r>
    <r>
      <rPr>
        <sz val="11"/>
        <color theme="1"/>
        <rFont val="ＭＳ Ｐゴシック"/>
        <family val="3"/>
        <charset val="128"/>
      </rPr>
      <t>必ず確認してください。該当しない場合は別紙（書式自由）にて詳細を添付してください。</t>
    </r>
    <rPh sb="2" eb="3">
      <t>カナラ</t>
    </rPh>
    <rPh sb="4" eb="6">
      <t>カクニン</t>
    </rPh>
    <rPh sb="13" eb="15">
      <t>ガイトウ</t>
    </rPh>
    <rPh sb="18" eb="20">
      <t>バアイ</t>
    </rPh>
    <rPh sb="21" eb="23">
      <t>ベッシ</t>
    </rPh>
    <rPh sb="24" eb="26">
      <t>ショシキ</t>
    </rPh>
    <rPh sb="26" eb="28">
      <t>ジユウ</t>
    </rPh>
    <rPh sb="31" eb="33">
      <t>ショウサイ</t>
    </rPh>
    <phoneticPr fontId="20"/>
  </si>
  <si>
    <r>
      <rPr>
        <b/>
        <sz val="11"/>
        <color theme="1"/>
        <rFont val="ＭＳ Ｐゴシック"/>
        <family val="3"/>
        <charset val="128"/>
      </rPr>
      <t>２．年の表記</t>
    </r>
    <phoneticPr fontId="20"/>
  </si>
  <si>
    <r>
      <t xml:space="preserve">  </t>
    </r>
    <r>
      <rPr>
        <sz val="11"/>
        <color theme="1"/>
        <rFont val="ＭＳ Ｐゴシック"/>
        <family val="3"/>
        <charset val="128"/>
      </rPr>
      <t>年は</t>
    </r>
    <r>
      <rPr>
        <u/>
        <sz val="11"/>
        <color theme="1"/>
        <rFont val="ＭＳ Ｐゴシック"/>
        <family val="3"/>
        <charset val="128"/>
      </rPr>
      <t>すべて西暦</t>
    </r>
    <r>
      <rPr>
        <sz val="11"/>
        <color theme="1"/>
        <rFont val="ＭＳ Ｐゴシック"/>
        <family val="3"/>
        <charset val="128"/>
      </rPr>
      <t>で記入してください。</t>
    </r>
    <phoneticPr fontId="20"/>
  </si>
  <si>
    <r>
      <rPr>
        <b/>
        <sz val="11"/>
        <color theme="1"/>
        <rFont val="ＭＳ Ｐゴシック"/>
        <family val="3"/>
        <charset val="128"/>
      </rPr>
      <t>３．氏名欄</t>
    </r>
    <phoneticPr fontId="20"/>
  </si>
  <si>
    <r>
      <t xml:space="preserve">  </t>
    </r>
    <r>
      <rPr>
        <sz val="11"/>
        <color theme="1"/>
        <rFont val="ＭＳ Ｐゴシック"/>
        <family val="3"/>
        <charset val="128"/>
      </rPr>
      <t>①署名および押印は不要です。</t>
    </r>
    <phoneticPr fontId="20"/>
  </si>
  <si>
    <r>
      <rPr>
        <sz val="11"/>
        <color theme="1"/>
        <rFont val="ＭＳ Ｐゴシック"/>
        <family val="3"/>
        <charset val="128"/>
      </rPr>
      <t>　②日本国籍の方は、戸籍の通りに記入してください。</t>
    </r>
    <phoneticPr fontId="20"/>
  </si>
  <si>
    <r>
      <rPr>
        <sz val="11"/>
        <color theme="1"/>
        <rFont val="ＭＳ Ｐゴシック"/>
        <family val="3"/>
        <charset val="128"/>
      </rPr>
      <t>　　英字氏名はパスポートと同じアルファベット表記を記入してください。</t>
    </r>
    <phoneticPr fontId="20"/>
  </si>
  <si>
    <r>
      <rPr>
        <sz val="11"/>
        <color theme="1"/>
        <rFont val="ＭＳ Ｐゴシック"/>
        <family val="3"/>
        <charset val="128"/>
      </rPr>
      <t>　</t>
    </r>
    <r>
      <rPr>
        <sz val="11"/>
        <color theme="1"/>
        <rFont val="Arial"/>
        <family val="2"/>
      </rPr>
      <t xml:space="preserve"> </t>
    </r>
    <r>
      <rPr>
        <sz val="11"/>
        <color theme="1"/>
        <rFont val="ＭＳ Ｐゴシック"/>
        <family val="3"/>
        <charset val="128"/>
      </rPr>
      <t>（例）「大野」の表記が「</t>
    </r>
    <r>
      <rPr>
        <sz val="11"/>
        <color theme="1"/>
        <rFont val="Arial"/>
        <family val="2"/>
      </rPr>
      <t>OHNO</t>
    </r>
    <r>
      <rPr>
        <sz val="11"/>
        <color theme="1"/>
        <rFont val="ＭＳ Ｐゴシック"/>
        <family val="3"/>
        <charset val="128"/>
      </rPr>
      <t>」か「</t>
    </r>
    <r>
      <rPr>
        <sz val="11"/>
        <color theme="1"/>
        <rFont val="Arial"/>
        <family val="2"/>
      </rPr>
      <t>ONO</t>
    </r>
    <r>
      <rPr>
        <sz val="11"/>
        <color theme="1"/>
        <rFont val="ＭＳ Ｐゴシック"/>
        <family val="3"/>
        <charset val="128"/>
      </rPr>
      <t>」なのかはパスポートに合わせる。</t>
    </r>
    <phoneticPr fontId="20"/>
  </si>
  <si>
    <r>
      <t xml:space="preserve">  </t>
    </r>
    <r>
      <rPr>
        <sz val="11"/>
        <color theme="1"/>
        <rFont val="ＭＳ Ｐゴシック"/>
        <family val="3"/>
        <charset val="128"/>
      </rPr>
      <t>③日本以外の国籍のみを有する方の氏名の表記方法</t>
    </r>
    <phoneticPr fontId="20"/>
  </si>
  <si>
    <r>
      <rPr>
        <sz val="11"/>
        <color theme="1"/>
        <rFont val="ＭＳ Ｐゴシック"/>
        <family val="3"/>
        <charset val="128"/>
      </rPr>
      <t>　</t>
    </r>
    <r>
      <rPr>
        <sz val="11"/>
        <color theme="1"/>
        <rFont val="Arial"/>
        <family val="2"/>
      </rPr>
      <t xml:space="preserve">  </t>
    </r>
    <r>
      <rPr>
        <sz val="11"/>
        <color theme="1"/>
        <rFont val="ＭＳ Ｐゴシック"/>
        <family val="3"/>
        <charset val="128"/>
      </rPr>
      <t>・「氏名」欄は、漢字または英語で姓名を記入してください。</t>
    </r>
    <phoneticPr fontId="20"/>
  </si>
  <si>
    <r>
      <rPr>
        <sz val="11"/>
        <color theme="1"/>
        <rFont val="ＭＳ Ｐゴシック"/>
        <family val="3"/>
        <charset val="128"/>
      </rPr>
      <t>　</t>
    </r>
    <r>
      <rPr>
        <sz val="11"/>
        <color theme="1"/>
        <rFont val="Arial"/>
        <family val="2"/>
      </rPr>
      <t xml:space="preserve">   </t>
    </r>
    <r>
      <rPr>
        <sz val="11"/>
        <color theme="1"/>
        <rFont val="ＭＳ Ｐゴシック"/>
        <family val="3"/>
        <charset val="128"/>
      </rPr>
      <t>※英語で記入する際は、パスポートと同じアルファベット表記を記入してください。</t>
    </r>
    <phoneticPr fontId="20"/>
  </si>
  <si>
    <r>
      <rPr>
        <sz val="11"/>
        <color theme="1"/>
        <rFont val="ＭＳ Ｐゴシック"/>
        <family val="3"/>
        <charset val="128"/>
      </rPr>
      <t>　</t>
    </r>
    <r>
      <rPr>
        <sz val="11"/>
        <color theme="1"/>
        <rFont val="Arial"/>
        <family val="2"/>
      </rPr>
      <t xml:space="preserve">   </t>
    </r>
    <r>
      <rPr>
        <sz val="11"/>
        <color theme="1"/>
        <rFont val="ＭＳ Ｐゴシック"/>
        <family val="3"/>
        <charset val="128"/>
      </rPr>
      <t>※本学では、</t>
    </r>
    <r>
      <rPr>
        <sz val="11"/>
        <color theme="1"/>
        <rFont val="Arial"/>
        <family val="2"/>
      </rPr>
      <t>Á á Â À Å Ã Ä ä</t>
    </r>
    <r>
      <rPr>
        <sz val="11"/>
        <color theme="1"/>
        <rFont val="ＭＳ Ｐゴシック"/>
        <family val="3"/>
        <charset val="128"/>
      </rPr>
      <t>などは登録できません。</t>
    </r>
    <phoneticPr fontId="20"/>
  </si>
  <si>
    <r>
      <t xml:space="preserve">       </t>
    </r>
    <r>
      <rPr>
        <sz val="11"/>
        <color theme="1"/>
        <rFont val="ＭＳ Ｐゴシック"/>
        <family val="3"/>
        <charset val="128"/>
      </rPr>
      <t>姓の欄にファミリーネーム、名の欄にファーストネームミドルネームの順に記入して　</t>
    </r>
    <phoneticPr fontId="20"/>
  </si>
  <si>
    <r>
      <rPr>
        <sz val="11"/>
        <color theme="1"/>
        <rFont val="ＭＳ Ｐゴシック"/>
        <family val="3"/>
        <charset val="128"/>
      </rPr>
      <t>　</t>
    </r>
    <r>
      <rPr>
        <sz val="11"/>
        <color theme="1"/>
        <rFont val="Arial"/>
        <family val="2"/>
      </rPr>
      <t xml:space="preserve">     </t>
    </r>
    <r>
      <rPr>
        <sz val="11"/>
        <color theme="1"/>
        <rFont val="ＭＳ Ｐゴシック"/>
        <family val="3"/>
        <charset val="128"/>
      </rPr>
      <t>ください。ミドルネームを省略する場合は、ピリオド［．］を使用してください。</t>
    </r>
    <phoneticPr fontId="20"/>
  </si>
  <si>
    <r>
      <rPr>
        <sz val="11"/>
        <color theme="1"/>
        <rFont val="ＭＳ Ｐゴシック"/>
        <family val="3"/>
        <charset val="128"/>
      </rPr>
      <t>　</t>
    </r>
    <r>
      <rPr>
        <sz val="11"/>
        <color theme="1"/>
        <rFont val="Arial"/>
        <family val="2"/>
      </rPr>
      <t xml:space="preserve">  </t>
    </r>
    <r>
      <rPr>
        <sz val="11"/>
        <color theme="1"/>
        <rFont val="ＭＳ Ｐゴシック"/>
        <family val="3"/>
        <charset val="128"/>
      </rPr>
      <t>・「英字氏名」欄は、氏名欄にアルファベットで記入された方は記入不要です。</t>
    </r>
    <phoneticPr fontId="20"/>
  </si>
  <si>
    <r>
      <rPr>
        <sz val="11"/>
        <color theme="1"/>
        <rFont val="ＭＳ Ｐゴシック"/>
        <family val="3"/>
        <charset val="128"/>
      </rPr>
      <t>　</t>
    </r>
    <r>
      <rPr>
        <sz val="11"/>
        <color theme="1"/>
        <rFont val="Arial"/>
        <family val="2"/>
      </rPr>
      <t xml:space="preserve">  </t>
    </r>
    <r>
      <rPr>
        <sz val="11"/>
        <color theme="1"/>
        <rFont val="ＭＳ Ｐゴシック"/>
        <family val="3"/>
        <charset val="128"/>
      </rPr>
      <t>・｢ﾌﾘｶﾞﾅ｣欄はカタカナで記入してください。</t>
    </r>
    <phoneticPr fontId="20"/>
  </si>
  <si>
    <r>
      <t xml:space="preserve">  </t>
    </r>
    <r>
      <rPr>
        <sz val="11"/>
        <color theme="1"/>
        <rFont val="ＭＳ Ｐゴシック"/>
        <family val="3"/>
        <charset val="128"/>
      </rPr>
      <t>④戸籍上の姓名とは異なる姓名（旧姓や通称名）を使用する場合は、</t>
    </r>
    <phoneticPr fontId="20"/>
  </si>
  <si>
    <r>
      <t xml:space="preserve">    </t>
    </r>
    <r>
      <rPr>
        <sz val="11"/>
        <color theme="1"/>
        <rFont val="ＭＳ Ｐゴシック"/>
        <family val="3"/>
        <charset val="128"/>
      </rPr>
      <t>『通称名（本名）』の順に記入してください。</t>
    </r>
    <phoneticPr fontId="20"/>
  </si>
  <si>
    <r>
      <rPr>
        <b/>
        <sz val="11"/>
        <color theme="1"/>
        <rFont val="ＭＳ Ｐゴシック"/>
        <family val="3"/>
        <charset val="128"/>
      </rPr>
      <t>４．性別欄</t>
    </r>
    <phoneticPr fontId="20"/>
  </si>
  <si>
    <r>
      <rPr>
        <sz val="11"/>
        <color theme="1"/>
        <rFont val="ＭＳ Ｐゴシック"/>
        <family val="3"/>
        <charset val="128"/>
      </rPr>
      <t>　性別を記入してください。ただし、記入は必須ではありません。未記入の場合も、</t>
    </r>
    <phoneticPr fontId="20"/>
  </si>
  <si>
    <r>
      <t xml:space="preserve">  </t>
    </r>
    <r>
      <rPr>
        <sz val="11"/>
        <color theme="1"/>
        <rFont val="ＭＳ Ｐゴシック"/>
        <family val="3"/>
        <charset val="128"/>
      </rPr>
      <t>選考において不利益となることはありません。</t>
    </r>
    <phoneticPr fontId="20"/>
  </si>
  <si>
    <r>
      <t xml:space="preserve">  </t>
    </r>
    <r>
      <rPr>
        <sz val="11"/>
        <color theme="1"/>
        <rFont val="ＭＳ Ｐゴシック"/>
        <family val="3"/>
        <charset val="128"/>
      </rPr>
      <t>なお、正式採用された場合は雇用管理上、戸籍上の性別情報が必要となります。</t>
    </r>
    <phoneticPr fontId="20"/>
  </si>
  <si>
    <r>
      <rPr>
        <sz val="11"/>
        <color theme="1"/>
        <rFont val="ＭＳ Ｐゴシック"/>
        <family val="3"/>
        <charset val="128"/>
      </rPr>
      <t>　この情報は、採用時にご提出いただく住民票、パスポートのコピー、在留カードの</t>
    </r>
    <phoneticPr fontId="20"/>
  </si>
  <si>
    <r>
      <rPr>
        <sz val="11"/>
        <color theme="1"/>
        <rFont val="ＭＳ Ｐゴシック"/>
        <family val="3"/>
        <charset val="128"/>
      </rPr>
      <t>　コピー等により確認します。</t>
    </r>
    <phoneticPr fontId="20"/>
  </si>
  <si>
    <r>
      <rPr>
        <b/>
        <sz val="11"/>
        <color theme="1"/>
        <rFont val="ＭＳ Ｐゴシック"/>
        <family val="3"/>
        <charset val="128"/>
      </rPr>
      <t>５．写真貼付欄</t>
    </r>
    <phoneticPr fontId="20"/>
  </si>
  <si>
    <r>
      <t xml:space="preserve">  </t>
    </r>
    <r>
      <rPr>
        <sz val="11"/>
        <color theme="1"/>
        <rFont val="ＭＳ Ｐゴシック"/>
        <family val="3"/>
        <charset val="128"/>
      </rPr>
      <t>応募時には写真は不要です。</t>
    </r>
    <rPh sb="2" eb="5">
      <t>オウボジ</t>
    </rPh>
    <rPh sb="7" eb="9">
      <t>シャシン</t>
    </rPh>
    <rPh sb="10" eb="12">
      <t>フヨウ</t>
    </rPh>
    <phoneticPr fontId="20"/>
  </si>
  <si>
    <r>
      <rPr>
        <b/>
        <sz val="11"/>
        <color theme="1"/>
        <rFont val="ＭＳ Ｐゴシック"/>
        <family val="3"/>
        <charset val="128"/>
      </rPr>
      <t>６．国籍欄</t>
    </r>
    <phoneticPr fontId="20"/>
  </si>
  <si>
    <r>
      <t xml:space="preserve">  </t>
    </r>
    <r>
      <rPr>
        <sz val="11"/>
        <color theme="1"/>
        <rFont val="ＭＳ Ｐゴシック"/>
        <family val="3"/>
        <charset val="128"/>
      </rPr>
      <t>国籍を記入してください。</t>
    </r>
    <phoneticPr fontId="20"/>
  </si>
  <si>
    <r>
      <rPr>
        <b/>
        <sz val="11"/>
        <color theme="1"/>
        <rFont val="ＭＳ Ｐゴシック"/>
        <family val="3"/>
        <charset val="128"/>
      </rPr>
      <t>７．在留資格欄</t>
    </r>
    <phoneticPr fontId="20"/>
  </si>
  <si>
    <r>
      <t xml:space="preserve">  </t>
    </r>
    <r>
      <rPr>
        <sz val="11"/>
        <color theme="1"/>
        <rFont val="ＭＳ Ｐゴシック"/>
        <family val="3"/>
        <charset val="128"/>
      </rPr>
      <t>現時点で本学への着任にあたって有効となる在留資格を有している場合、その在留資</t>
    </r>
    <phoneticPr fontId="20"/>
  </si>
  <si>
    <r>
      <rPr>
        <sz val="11"/>
        <color theme="1"/>
        <rFont val="ＭＳ Ｐゴシック"/>
        <family val="3"/>
        <charset val="128"/>
      </rPr>
      <t>　　　
　格と在留期限を記入してください。資格外活動許可を要する在留資格の場合は、資格
　</t>
    </r>
    <phoneticPr fontId="20"/>
  </si>
  <si>
    <r>
      <rPr>
        <sz val="11"/>
        <color theme="1"/>
        <rFont val="ＭＳ Ｐゴシック"/>
        <family val="3"/>
        <charset val="128"/>
      </rPr>
      <t>　外活動許可の有無も記入してください。</t>
    </r>
    <phoneticPr fontId="20"/>
  </si>
  <si>
    <r>
      <rPr>
        <sz val="11"/>
        <color theme="1"/>
        <rFont val="ＭＳ Ｐゴシック"/>
        <family val="3"/>
        <charset val="128"/>
      </rPr>
      <t>　※嘱任決定後に必要な在留資格申請を行う場合は空欄としてください。</t>
    </r>
    <rPh sb="8" eb="10">
      <t>ヒツヨウ</t>
    </rPh>
    <phoneticPr fontId="20"/>
  </si>
  <si>
    <r>
      <rPr>
        <b/>
        <sz val="11"/>
        <color theme="1"/>
        <rFont val="ＭＳ Ｐゴシック"/>
        <family val="3"/>
        <charset val="128"/>
      </rPr>
      <t>８．専門分野欄</t>
    </r>
    <phoneticPr fontId="20"/>
  </si>
  <si>
    <r>
      <rPr>
        <b/>
        <sz val="11"/>
        <color theme="1"/>
        <rFont val="ＭＳ Ｐゴシック"/>
        <family val="3"/>
        <charset val="128"/>
      </rPr>
      <t>９．研究分野欄</t>
    </r>
    <phoneticPr fontId="20"/>
  </si>
  <si>
    <r>
      <rPr>
        <sz val="11"/>
        <color theme="1"/>
        <rFont val="ＭＳ Ｐゴシック"/>
        <family val="3"/>
        <charset val="128"/>
      </rPr>
      <t>　具体的に記入してください。</t>
    </r>
    <phoneticPr fontId="20"/>
  </si>
  <si>
    <r>
      <rPr>
        <sz val="11"/>
        <color theme="1"/>
        <rFont val="ＭＳ Ｐゴシック"/>
        <family val="3"/>
        <charset val="128"/>
      </rPr>
      <t>　実務家の方は「○○に関する実務」のように記入してください。</t>
    </r>
    <phoneticPr fontId="20"/>
  </si>
  <si>
    <r>
      <t>10</t>
    </r>
    <r>
      <rPr>
        <b/>
        <sz val="11"/>
        <color theme="1"/>
        <rFont val="ＭＳ Ｐゴシック"/>
        <family val="3"/>
        <charset val="128"/>
      </rPr>
      <t>．使用言語欄</t>
    </r>
    <phoneticPr fontId="20"/>
  </si>
  <si>
    <r>
      <rPr>
        <sz val="11"/>
        <color theme="1"/>
        <rFont val="ＭＳ Ｐゴシック"/>
        <family val="3"/>
        <charset val="128"/>
      </rPr>
      <t>　複数ある場合は列挙してください。</t>
    </r>
    <phoneticPr fontId="20"/>
  </si>
  <si>
    <r>
      <t>11</t>
    </r>
    <r>
      <rPr>
        <b/>
        <sz val="11"/>
        <color theme="1"/>
        <rFont val="ＭＳ Ｐゴシック"/>
        <family val="3"/>
        <charset val="128"/>
      </rPr>
      <t>．学歴欄</t>
    </r>
    <phoneticPr fontId="20"/>
  </si>
  <si>
    <r>
      <t xml:space="preserve">  </t>
    </r>
    <r>
      <rPr>
        <sz val="11"/>
        <color theme="1"/>
        <rFont val="ＭＳ Ｐゴシック"/>
        <family val="3"/>
        <charset val="128"/>
      </rPr>
      <t>①</t>
    </r>
    <r>
      <rPr>
        <u/>
        <sz val="11"/>
        <color theme="1"/>
        <rFont val="ＭＳ Ｐゴシック"/>
        <family val="3"/>
        <charset val="128"/>
      </rPr>
      <t>高等学校入学以降</t>
    </r>
    <r>
      <rPr>
        <sz val="11"/>
        <color theme="1"/>
        <rFont val="ＭＳ Ｐゴシック"/>
        <family val="3"/>
        <charset val="128"/>
      </rPr>
      <t>の学歴をすべてもれなく記入してください。</t>
    </r>
    <phoneticPr fontId="20"/>
  </si>
  <si>
    <r>
      <rPr>
        <sz val="11"/>
        <color theme="1"/>
        <rFont val="ＭＳ Ｐゴシック"/>
        <family val="3"/>
        <charset val="128"/>
      </rPr>
      <t>　②入学、卒業・修了等の年月を正確に記入してください。</t>
    </r>
    <phoneticPr fontId="20"/>
  </si>
  <si>
    <r>
      <rPr>
        <sz val="11"/>
        <color theme="1"/>
        <rFont val="ＭＳ Ｐゴシック"/>
        <family val="3"/>
        <charset val="128"/>
      </rPr>
      <t>　　なお、本学の学籍を有したまま本学の教員に着任することは原則できませんので、　</t>
    </r>
    <phoneticPr fontId="20"/>
  </si>
  <si>
    <r>
      <rPr>
        <sz val="11"/>
        <color theme="1"/>
        <rFont val="ＭＳ Ｐゴシック"/>
        <family val="3"/>
        <charset val="128"/>
      </rPr>
      <t>　　履歴書作成時点で本学の学籍を有する方は、卒業・修了・退学年月を記入してください。</t>
    </r>
    <phoneticPr fontId="20"/>
  </si>
  <si>
    <r>
      <rPr>
        <sz val="11"/>
        <color theme="1"/>
        <rFont val="ＭＳ Ｐゴシック"/>
        <family val="3"/>
        <charset val="128"/>
      </rPr>
      <t>　③大学院の課程について、早稲田大学大学院では次のように課程の名称が変遷しています。</t>
    </r>
    <phoneticPr fontId="20"/>
  </si>
  <si>
    <r>
      <rPr>
        <sz val="11"/>
        <color theme="1"/>
        <rFont val="ＭＳ Ｐゴシック"/>
        <family val="3"/>
        <charset val="128"/>
      </rPr>
      <t>時期</t>
    </r>
  </si>
  <si>
    <r>
      <rPr>
        <sz val="11"/>
        <color theme="1"/>
        <rFont val="ＭＳ Ｐゴシック"/>
        <family val="3"/>
        <charset val="128"/>
      </rPr>
      <t>課程の名称</t>
    </r>
  </si>
  <si>
    <r>
      <rPr>
        <sz val="11"/>
        <color theme="1"/>
        <rFont val="ＭＳ Ｐゴシック"/>
        <family val="3"/>
        <charset val="128"/>
      </rPr>
      <t>　戦後の新制度</t>
    </r>
    <r>
      <rPr>
        <sz val="11"/>
        <color theme="1"/>
        <rFont val="Arial"/>
        <family val="2"/>
      </rPr>
      <t xml:space="preserve">  </t>
    </r>
    <r>
      <rPr>
        <sz val="11"/>
        <color theme="1"/>
        <rFont val="ＭＳ Ｐゴシック"/>
        <family val="3"/>
        <charset val="128"/>
      </rPr>
      <t>～</t>
    </r>
    <r>
      <rPr>
        <sz val="11"/>
        <color theme="1"/>
        <rFont val="Arial"/>
        <family val="2"/>
      </rPr>
      <t xml:space="preserve"> </t>
    </r>
    <r>
      <rPr>
        <sz val="11"/>
        <color theme="1"/>
        <rFont val="ＭＳ Ｐゴシック"/>
        <family val="3"/>
        <charset val="128"/>
      </rPr>
      <t>１９７６年３月</t>
    </r>
    <phoneticPr fontId="20"/>
  </si>
  <si>
    <r>
      <rPr>
        <sz val="11"/>
        <color theme="1"/>
        <rFont val="ＭＳ Ｐゴシック"/>
        <family val="3"/>
        <charset val="128"/>
      </rPr>
      <t>　修士課程・博士課程</t>
    </r>
  </si>
  <si>
    <r>
      <t xml:space="preserve"> </t>
    </r>
    <r>
      <rPr>
        <sz val="11"/>
        <color theme="1"/>
        <rFont val="ＭＳ Ｐゴシック"/>
        <family val="3"/>
        <charset val="128"/>
      </rPr>
      <t>１９７６年４月</t>
    </r>
    <r>
      <rPr>
        <sz val="11"/>
        <color theme="1"/>
        <rFont val="Arial"/>
        <family val="2"/>
      </rPr>
      <t xml:space="preserve"> </t>
    </r>
    <r>
      <rPr>
        <sz val="11"/>
        <color theme="1"/>
        <rFont val="ＭＳ Ｐゴシック"/>
        <family val="3"/>
        <charset val="128"/>
      </rPr>
      <t>～</t>
    </r>
    <r>
      <rPr>
        <sz val="11"/>
        <color theme="1"/>
        <rFont val="Arial"/>
        <family val="2"/>
      </rPr>
      <t xml:space="preserve"> </t>
    </r>
    <r>
      <rPr>
        <sz val="11"/>
        <color theme="1"/>
        <rFont val="ＭＳ Ｐゴシック"/>
        <family val="3"/>
        <charset val="128"/>
      </rPr>
      <t>１９８５年３月</t>
    </r>
  </si>
  <si>
    <r>
      <rPr>
        <sz val="11"/>
        <color theme="1"/>
        <rFont val="ＭＳ Ｐゴシック"/>
        <family val="3"/>
        <charset val="128"/>
      </rPr>
      <t>　博士前期課程・博士後期課程</t>
    </r>
  </si>
  <si>
    <r>
      <t xml:space="preserve"> </t>
    </r>
    <r>
      <rPr>
        <sz val="11"/>
        <color theme="1"/>
        <rFont val="ＭＳ Ｐゴシック"/>
        <family val="3"/>
        <charset val="128"/>
      </rPr>
      <t>１９８５年４月</t>
    </r>
    <r>
      <rPr>
        <sz val="11"/>
        <color theme="1"/>
        <rFont val="Arial"/>
        <family val="2"/>
      </rPr>
      <t xml:space="preserve"> </t>
    </r>
    <r>
      <rPr>
        <sz val="11"/>
        <color theme="1"/>
        <rFont val="ＭＳ Ｐゴシック"/>
        <family val="3"/>
        <charset val="128"/>
      </rPr>
      <t>～</t>
    </r>
    <r>
      <rPr>
        <sz val="11"/>
        <color theme="1"/>
        <rFont val="Arial"/>
        <family val="2"/>
      </rPr>
      <t xml:space="preserve"> </t>
    </r>
    <r>
      <rPr>
        <sz val="11"/>
        <color theme="1"/>
        <rFont val="ＭＳ Ｐゴシック"/>
        <family val="3"/>
        <charset val="128"/>
      </rPr>
      <t>現在</t>
    </r>
  </si>
  <si>
    <r>
      <rPr>
        <sz val="11"/>
        <color theme="1"/>
        <rFont val="ＭＳ Ｐゴシック"/>
        <family val="3"/>
        <charset val="128"/>
      </rPr>
      <t>　修士課程・博士後期課程</t>
    </r>
  </si>
  <si>
    <r>
      <rPr>
        <sz val="11"/>
        <color theme="1"/>
        <rFont val="ＭＳ Ｐゴシック"/>
        <family val="3"/>
        <charset val="128"/>
      </rPr>
      <t>　④博士学位名は、受領した年によって以下の通り表記が異なります。</t>
    </r>
    <phoneticPr fontId="20"/>
  </si>
  <si>
    <r>
      <rPr>
        <sz val="11"/>
        <color theme="1"/>
        <rFont val="ＭＳ Ｐゴシック"/>
        <family val="3"/>
        <charset val="128"/>
      </rPr>
      <t>　　また、</t>
    </r>
    <r>
      <rPr>
        <b/>
        <u/>
        <sz val="11"/>
        <color theme="1"/>
        <rFont val="ＭＳ Ｐゴシック"/>
        <family val="3"/>
        <charset val="128"/>
      </rPr>
      <t>課程博士・論文博士のいずれかを選択してください</t>
    </r>
    <r>
      <rPr>
        <b/>
        <sz val="11"/>
        <color theme="1"/>
        <rFont val="ＭＳ Ｐゴシック"/>
        <family val="3"/>
        <charset val="128"/>
      </rPr>
      <t>。</t>
    </r>
    <phoneticPr fontId="20"/>
  </si>
  <si>
    <r>
      <rPr>
        <sz val="11"/>
        <color theme="1"/>
        <rFont val="ＭＳ Ｐゴシック"/>
        <family val="3"/>
        <charset val="128"/>
      </rPr>
      <t>受領時期</t>
    </r>
  </si>
  <si>
    <r>
      <rPr>
        <sz val="11"/>
        <color theme="1"/>
        <rFont val="ＭＳ Ｐゴシック"/>
        <family val="3"/>
        <charset val="128"/>
      </rPr>
      <t>表記</t>
    </r>
  </si>
  <si>
    <r>
      <rPr>
        <sz val="11"/>
        <color theme="1"/>
        <rFont val="ＭＳ Ｐゴシック"/>
        <family val="3"/>
        <charset val="128"/>
      </rPr>
      <t>　１９９１年６月まで</t>
    </r>
    <phoneticPr fontId="20"/>
  </si>
  <si>
    <r>
      <rPr>
        <sz val="11"/>
        <color theme="1"/>
        <rFont val="ＭＳ Ｐゴシック"/>
        <family val="3"/>
        <charset val="128"/>
      </rPr>
      <t>　○○博士</t>
    </r>
    <phoneticPr fontId="20"/>
  </si>
  <si>
    <r>
      <rPr>
        <sz val="11"/>
        <color theme="1"/>
        <rFont val="ＭＳ Ｐゴシック"/>
        <family val="3"/>
        <charset val="128"/>
      </rPr>
      <t>　それ以降</t>
    </r>
    <phoneticPr fontId="20"/>
  </si>
  <si>
    <r>
      <rPr>
        <sz val="11"/>
        <color theme="1"/>
        <rFont val="ＭＳ Ｐゴシック"/>
        <family val="3"/>
        <charset val="128"/>
      </rPr>
      <t>　博士（○○）</t>
    </r>
    <phoneticPr fontId="20"/>
  </si>
  <si>
    <r>
      <rPr>
        <sz val="11"/>
        <color theme="1"/>
        <rFont val="ＭＳ Ｐゴシック"/>
        <family val="3"/>
        <charset val="128"/>
      </rPr>
      <t>　⑤博士学位受領年月日は、「日付」まで正確に記入してください。</t>
    </r>
    <phoneticPr fontId="20"/>
  </si>
  <si>
    <r>
      <t>12</t>
    </r>
    <r>
      <rPr>
        <b/>
        <sz val="11"/>
        <color theme="1"/>
        <rFont val="ＭＳ Ｐゴシック"/>
        <family val="3"/>
        <charset val="128"/>
      </rPr>
      <t>．職歴欄</t>
    </r>
    <phoneticPr fontId="20"/>
  </si>
  <si>
    <r>
      <rPr>
        <sz val="11"/>
        <color theme="1"/>
        <rFont val="ＭＳ Ｐゴシック"/>
        <family val="3"/>
        <charset val="128"/>
      </rPr>
      <t>　①「開始（就職）年月」「終了（退職）年月」をもれなく正確に記入してください。</t>
    </r>
    <phoneticPr fontId="20"/>
  </si>
  <si>
    <r>
      <rPr>
        <sz val="11"/>
        <color theme="1"/>
        <rFont val="ＭＳ Ｐゴシック"/>
        <family val="3"/>
        <charset val="128"/>
      </rPr>
      <t>　　本学への着任に伴い退職する場合は、「現職」の「終了（退職）年月」欄に退職予定</t>
    </r>
    <phoneticPr fontId="20"/>
  </si>
  <si>
    <r>
      <rPr>
        <sz val="11"/>
        <color theme="1"/>
        <rFont val="ＭＳ Ｐゴシック"/>
        <family val="3"/>
        <charset val="128"/>
      </rPr>
      <t>　　を</t>
    </r>
    <r>
      <rPr>
        <u/>
        <sz val="11"/>
        <color theme="1"/>
        <rFont val="ＭＳ Ｐゴシック"/>
        <family val="3"/>
        <charset val="128"/>
      </rPr>
      <t>必ず記入いただくとともに、「終了（退職）（予定）」を選択してください。</t>
    </r>
    <phoneticPr fontId="20"/>
  </si>
  <si>
    <r>
      <rPr>
        <sz val="11"/>
        <color theme="1"/>
        <rFont val="ＭＳ Ｐゴシック"/>
        <family val="3"/>
        <charset val="128"/>
      </rPr>
      <t>　　なお、本学常勤職に嘱任される場合には、原則、他の常勤職は退職いただく必要が</t>
    </r>
    <phoneticPr fontId="20"/>
  </si>
  <si>
    <r>
      <rPr>
        <sz val="11"/>
        <color theme="1"/>
        <rFont val="ＭＳ Ｐゴシック"/>
        <family val="3"/>
        <charset val="128"/>
      </rPr>
      <t>　　あります。</t>
    </r>
    <phoneticPr fontId="20"/>
  </si>
  <si>
    <r>
      <rPr>
        <sz val="11"/>
        <color theme="1"/>
        <rFont val="ＭＳ Ｐゴシック"/>
        <family val="3"/>
        <charset val="128"/>
      </rPr>
      <t>　　また、「現職」欄について、複数の大学や学校、研究所等に勤務されている場合は、</t>
    </r>
    <phoneticPr fontId="20"/>
  </si>
  <si>
    <r>
      <rPr>
        <sz val="11"/>
        <color theme="1"/>
        <rFont val="ＭＳ Ｐゴシック"/>
        <family val="3"/>
        <charset val="128"/>
      </rPr>
      <t>　　代表的な現職を記入してください。</t>
    </r>
    <phoneticPr fontId="20"/>
  </si>
  <si>
    <r>
      <rPr>
        <sz val="11"/>
        <color theme="1"/>
        <rFont val="ＭＳ Ｐゴシック"/>
        <family val="3"/>
        <charset val="128"/>
      </rPr>
      <t>　②</t>
    </r>
    <r>
      <rPr>
        <sz val="11"/>
        <color theme="1"/>
        <rFont val="Arial"/>
        <family val="2"/>
      </rPr>
      <t>2013</t>
    </r>
    <r>
      <rPr>
        <sz val="11"/>
        <color theme="1"/>
        <rFont val="ＭＳ Ｐゴシック"/>
        <family val="3"/>
        <charset val="128"/>
      </rPr>
      <t>年</t>
    </r>
    <r>
      <rPr>
        <sz val="11"/>
        <color theme="1"/>
        <rFont val="Arial"/>
        <family val="2"/>
      </rPr>
      <t>4</t>
    </r>
    <r>
      <rPr>
        <sz val="11"/>
        <color theme="1"/>
        <rFont val="ＭＳ Ｐゴシック"/>
        <family val="3"/>
        <charset val="128"/>
      </rPr>
      <t>月</t>
    </r>
    <r>
      <rPr>
        <sz val="11"/>
        <color theme="1"/>
        <rFont val="Arial"/>
        <family val="2"/>
      </rPr>
      <t>1</t>
    </r>
    <r>
      <rPr>
        <sz val="11"/>
        <color theme="1"/>
        <rFont val="ＭＳ Ｐゴシック"/>
        <family val="3"/>
        <charset val="128"/>
      </rPr>
      <t>日以降の早稲田大学における職歴について、</t>
    </r>
    <r>
      <rPr>
        <sz val="11"/>
        <color theme="1"/>
        <rFont val="Arial"/>
        <family val="2"/>
      </rPr>
      <t>TA</t>
    </r>
    <r>
      <rPr>
        <sz val="11"/>
        <color theme="1"/>
        <rFont val="ＭＳ Ｐゴシック"/>
        <family val="3"/>
        <charset val="128"/>
      </rPr>
      <t>、</t>
    </r>
    <r>
      <rPr>
        <sz val="11"/>
        <color theme="1"/>
        <rFont val="Arial"/>
        <family val="2"/>
      </rPr>
      <t>RA</t>
    </r>
    <r>
      <rPr>
        <sz val="11"/>
        <color theme="1"/>
        <rFont val="ＭＳ Ｐゴシック"/>
        <family val="3"/>
        <charset val="128"/>
      </rPr>
      <t>、臨時雇用等も</t>
    </r>
    <phoneticPr fontId="20"/>
  </si>
  <si>
    <r>
      <rPr>
        <sz val="11"/>
        <color theme="1"/>
        <rFont val="ＭＳ Ｐゴシック"/>
        <family val="3"/>
        <charset val="128"/>
      </rPr>
      <t>　　含めてもれなく正確に記入してください。</t>
    </r>
    <phoneticPr fontId="20"/>
  </si>
  <si>
    <r>
      <rPr>
        <sz val="11"/>
        <color theme="1"/>
        <rFont val="ＭＳ Ｐゴシック"/>
        <family val="3"/>
        <charset val="128"/>
      </rPr>
      <t>　③大学や学校で講師をされている場合は、常勤・非常勤の区別を明確に記入してください。</t>
    </r>
    <phoneticPr fontId="20"/>
  </si>
  <si>
    <r>
      <rPr>
        <sz val="11"/>
        <color theme="1"/>
        <rFont val="ＭＳ Ｐゴシック"/>
        <family val="3"/>
        <charset val="128"/>
      </rPr>
      <t>　④企業・研究所等に勤務されている場合は、その役職名・肩書等を正確に記入してください。</t>
    </r>
    <phoneticPr fontId="20"/>
  </si>
  <si>
    <r>
      <rPr>
        <sz val="11"/>
        <color theme="1"/>
        <rFont val="ＭＳ Ｐゴシック"/>
        <family val="3"/>
        <charset val="128"/>
      </rPr>
      <t>　⑤すでに退職されている場合は、その退職年月を正確に記入してください。</t>
    </r>
    <phoneticPr fontId="20"/>
  </si>
  <si>
    <r>
      <rPr>
        <sz val="11"/>
        <color theme="1"/>
        <rFont val="ＭＳ Ｐゴシック"/>
        <family val="3"/>
        <charset val="128"/>
      </rPr>
      <t>　⑥日本学術振興会特別研究員の経歴をお持ちの方は、すべて記入してください。</t>
    </r>
    <phoneticPr fontId="20"/>
  </si>
  <si>
    <r>
      <rPr>
        <sz val="11"/>
        <color theme="1"/>
        <rFont val="ＭＳ Ｐゴシック"/>
        <family val="3"/>
        <charset val="128"/>
      </rPr>
      <t>　⑦本学では、助教および助手の学外兼職は原則として禁止されていますが、助教</t>
    </r>
    <phoneticPr fontId="20"/>
  </si>
  <si>
    <r>
      <rPr>
        <sz val="11"/>
        <color theme="1"/>
        <rFont val="ＭＳ Ｐゴシック"/>
        <family val="3"/>
        <charset val="128"/>
      </rPr>
      <t>　　および助手退任後に他大学の教員になるためには非常勤講師歴を持っている方</t>
    </r>
    <phoneticPr fontId="20"/>
  </si>
  <si>
    <r>
      <rPr>
        <sz val="11"/>
        <color theme="1"/>
        <rFont val="ＭＳ Ｐゴシック"/>
        <family val="3"/>
        <charset val="128"/>
      </rPr>
      <t>　</t>
    </r>
    <r>
      <rPr>
        <sz val="11"/>
        <color theme="1"/>
        <rFont val="Arial"/>
        <family val="2"/>
      </rPr>
      <t xml:space="preserve">  </t>
    </r>
    <r>
      <rPr>
        <sz val="11"/>
        <color theme="1"/>
        <rFont val="ＭＳ Ｐゴシック"/>
        <family val="3"/>
        <charset val="128"/>
      </rPr>
      <t>が採用されやすいという実情を考慮して、以下の要件を満たす場合に限り、</t>
    </r>
    <phoneticPr fontId="20"/>
  </si>
  <si>
    <r>
      <rPr>
        <sz val="11"/>
        <color theme="1"/>
        <rFont val="ＭＳ Ｐゴシック"/>
        <family val="3"/>
        <charset val="128"/>
      </rPr>
      <t>　　学外兼職を認めています。</t>
    </r>
    <phoneticPr fontId="20"/>
  </si>
  <si>
    <r>
      <t xml:space="preserve">    </t>
    </r>
    <r>
      <rPr>
        <sz val="11"/>
        <color theme="1"/>
        <rFont val="ＭＳ Ｐゴシック"/>
        <family val="3"/>
        <charset val="128"/>
      </rPr>
      <t>・職務の内容が本大学助教および助手としての本務に支障をきたさず、かつ、</t>
    </r>
    <phoneticPr fontId="20"/>
  </si>
  <si>
    <r>
      <rPr>
        <sz val="11"/>
        <color theme="1"/>
        <rFont val="ＭＳ Ｐゴシック"/>
        <family val="3"/>
        <charset val="128"/>
      </rPr>
      <t>　　</t>
    </r>
    <r>
      <rPr>
        <sz val="11"/>
        <color theme="1"/>
        <rFont val="Arial"/>
        <family val="2"/>
      </rPr>
      <t xml:space="preserve">  </t>
    </r>
    <r>
      <rPr>
        <sz val="11"/>
        <color theme="1"/>
        <rFont val="ＭＳ Ｐゴシック"/>
        <family val="3"/>
        <charset val="128"/>
      </rPr>
      <t>社会的にみて大学の品位をおとしめるものでないこと。</t>
    </r>
    <phoneticPr fontId="20"/>
  </si>
  <si>
    <r>
      <rPr>
        <sz val="11"/>
        <color theme="1"/>
        <rFont val="ＭＳ Ｐゴシック"/>
        <family val="3"/>
        <charset val="128"/>
      </rPr>
      <t>　　・本務と特別の利害関係発生の恐れがないこと。</t>
    </r>
    <phoneticPr fontId="20"/>
  </si>
  <si>
    <r>
      <rPr>
        <sz val="11"/>
        <color theme="1"/>
        <rFont val="ＭＳ Ｐゴシック"/>
        <family val="3"/>
        <charset val="128"/>
      </rPr>
      <t>　　・授業担任時間が週４時間以内であること。</t>
    </r>
    <phoneticPr fontId="20"/>
  </si>
  <si>
    <r>
      <t xml:space="preserve">    </t>
    </r>
    <r>
      <rPr>
        <sz val="11"/>
        <color theme="1"/>
        <rFont val="ＭＳ Ｐゴシック"/>
        <family val="3"/>
        <charset val="128"/>
      </rPr>
      <t>・学術院教授会、研究所もしくはセンターの管理委員会、演劇博物館または</t>
    </r>
    <phoneticPr fontId="20"/>
  </si>
  <si>
    <r>
      <rPr>
        <sz val="11"/>
        <color theme="1"/>
        <rFont val="ＭＳ Ｐゴシック"/>
        <family val="3"/>
        <charset val="128"/>
      </rPr>
      <t>　</t>
    </r>
    <r>
      <rPr>
        <sz val="11"/>
        <color theme="1"/>
        <rFont val="Arial"/>
        <family val="2"/>
      </rPr>
      <t xml:space="preserve">    </t>
    </r>
    <r>
      <rPr>
        <sz val="11"/>
        <color theme="1"/>
        <rFont val="ＭＳ Ｐゴシック"/>
        <family val="3"/>
        <charset val="128"/>
      </rPr>
      <t>博物館協議員会が適当であると認めたものであること。</t>
    </r>
    <phoneticPr fontId="20"/>
  </si>
  <si>
    <r>
      <rPr>
        <sz val="11"/>
        <color theme="1"/>
        <rFont val="ＭＳ Ｐゴシック"/>
        <family val="3"/>
        <charset val="128"/>
      </rPr>
      <t>　　したがって、</t>
    </r>
    <phoneticPr fontId="20"/>
  </si>
  <si>
    <r>
      <t xml:space="preserve">    </t>
    </r>
    <r>
      <rPr>
        <sz val="11"/>
        <color theme="1"/>
        <rFont val="ＭＳ Ｐゴシック"/>
        <family val="3"/>
        <charset val="128"/>
      </rPr>
      <t>・助教および助手の採用に際してすでに他大学等の非常勤講師に従事している</t>
    </r>
    <phoneticPr fontId="20"/>
  </si>
  <si>
    <r>
      <t xml:space="preserve">      </t>
    </r>
    <r>
      <rPr>
        <sz val="11"/>
        <color theme="1"/>
        <rFont val="ＭＳ Ｐゴシック"/>
        <family val="3"/>
        <charset val="128"/>
      </rPr>
      <t>場合、職歴欄にはその職名を記入してください。</t>
    </r>
    <phoneticPr fontId="20"/>
  </si>
  <si>
    <r>
      <rPr>
        <sz val="11"/>
        <color theme="1"/>
        <rFont val="ＭＳ Ｐゴシック"/>
        <family val="3"/>
        <charset val="128"/>
      </rPr>
      <t>　　・助教および助手着任前に退職する場合は、退職予定年月を明記してください。</t>
    </r>
    <phoneticPr fontId="20"/>
  </si>
  <si>
    <r>
      <t xml:space="preserve">    </t>
    </r>
    <r>
      <rPr>
        <sz val="11"/>
        <color theme="1"/>
        <rFont val="ＭＳ Ｐゴシック"/>
        <family val="3"/>
        <charset val="128"/>
      </rPr>
      <t>・助教および助手着任後も引き続き就任する場合は、週当たりの授業担任時間を</t>
    </r>
    <phoneticPr fontId="20"/>
  </si>
  <si>
    <r>
      <rPr>
        <sz val="11"/>
        <color theme="1"/>
        <rFont val="ＭＳ Ｐゴシック"/>
        <family val="3"/>
        <charset val="128"/>
      </rPr>
      <t>　</t>
    </r>
    <r>
      <rPr>
        <sz val="11"/>
        <color theme="1"/>
        <rFont val="Arial"/>
        <family val="2"/>
      </rPr>
      <t xml:space="preserve">    </t>
    </r>
    <r>
      <rPr>
        <sz val="11"/>
        <color theme="1"/>
        <rFont val="ＭＳ Ｐゴシック"/>
        <family val="3"/>
        <charset val="128"/>
      </rPr>
      <t>明記してください。また、助教および助手着任後速やかに当該箇所事務所に</t>
    </r>
    <rPh sb="27" eb="28">
      <t>スミ</t>
    </rPh>
    <phoneticPr fontId="20"/>
  </si>
  <si>
    <r>
      <rPr>
        <sz val="11"/>
        <color theme="1"/>
        <rFont val="ＭＳ Ｐゴシック"/>
        <family val="3"/>
        <charset val="128"/>
      </rPr>
      <t>　　　届け出てください。</t>
    </r>
    <phoneticPr fontId="20"/>
  </si>
  <si>
    <r>
      <t xml:space="preserve">      </t>
    </r>
    <r>
      <rPr>
        <sz val="11"/>
        <color theme="1"/>
        <rFont val="ＭＳ Ｐゴシック"/>
        <family val="3"/>
        <charset val="128"/>
      </rPr>
      <t>（例）○○大学非常勤講師</t>
    </r>
    <r>
      <rPr>
        <sz val="11"/>
        <color theme="1"/>
        <rFont val="Arial"/>
        <family val="2"/>
      </rPr>
      <t>(2019.3.31</t>
    </r>
    <r>
      <rPr>
        <sz val="11"/>
        <color theme="1"/>
        <rFont val="ＭＳ Ｐゴシック"/>
        <family val="3"/>
        <charset val="128"/>
      </rPr>
      <t>退職予定</t>
    </r>
    <r>
      <rPr>
        <sz val="11"/>
        <color theme="1"/>
        <rFont val="Arial"/>
        <family val="2"/>
      </rPr>
      <t>)</t>
    </r>
    <phoneticPr fontId="20"/>
  </si>
  <si>
    <r>
      <t xml:space="preserve">            </t>
    </r>
    <r>
      <rPr>
        <sz val="11"/>
        <color theme="1"/>
        <rFont val="ＭＳ Ｐゴシック"/>
        <family val="3"/>
        <charset val="128"/>
      </rPr>
      <t>○○大学非常勤講師（週２時間担当）</t>
    </r>
    <phoneticPr fontId="20"/>
  </si>
  <si>
    <r>
      <rPr>
        <sz val="11"/>
        <color theme="1"/>
        <rFont val="ＭＳ Ｐゴシック"/>
        <family val="3"/>
        <charset val="128"/>
      </rPr>
      <t>以　上</t>
    </r>
  </si>
  <si>
    <t>早稲田大学文学学術院教員応募 履歴書</t>
    <phoneticPr fontId="20"/>
  </si>
  <si>
    <r>
      <rPr>
        <sz val="10.5"/>
        <color rgb="FF000000"/>
        <rFont val="Segoe UI Symbol"/>
        <family val="3"/>
      </rPr>
      <t>◆</t>
    </r>
    <r>
      <rPr>
        <sz val="10.5"/>
        <color rgb="FF000000"/>
        <rFont val="ＭＳ Ｐゴシック"/>
        <family val="3"/>
        <charset val="128"/>
      </rPr>
      <t>「早稲田大学文学学術院教員応募</t>
    </r>
    <r>
      <rPr>
        <sz val="10.5"/>
        <color rgb="FF000000"/>
        <rFont val="Arial"/>
        <family val="3"/>
      </rPr>
      <t xml:space="preserve"> </t>
    </r>
    <r>
      <rPr>
        <sz val="10.5"/>
        <color rgb="FF000000"/>
        <rFont val="ＭＳ ゴシック"/>
        <family val="3"/>
        <charset val="128"/>
      </rPr>
      <t>履歴書</t>
    </r>
    <r>
      <rPr>
        <sz val="10.5"/>
        <color rgb="FF000000"/>
        <rFont val="ＭＳ Ｐゴシック"/>
        <family val="3"/>
        <charset val="128"/>
      </rPr>
      <t>」は原則としてＰＣ等で入力していただくとともに、丁寧にお取扱いください。</t>
    </r>
    <phoneticPr fontId="20"/>
  </si>
  <si>
    <t xml:space="preserve"> </t>
    <phoneticPr fontId="20"/>
  </si>
  <si>
    <t>写 真 貼 付
4㎝×3㎝
画像の貼付可</t>
    <phoneticPr fontId="20"/>
  </si>
  <si>
    <t>写 真 貼 付
4㎝×3㎝
画像の貼付可</t>
    <rPh sb="0" eb="1">
      <t>シャ</t>
    </rPh>
    <rPh sb="2" eb="3">
      <t>マコト</t>
    </rPh>
    <rPh sb="4" eb="5">
      <t>ハリ</t>
    </rPh>
    <rPh sb="6" eb="7">
      <t>ツキ</t>
    </rPh>
    <rPh sb="15" eb="17">
      <t>ガゾウ</t>
    </rPh>
    <rPh sb="18" eb="20">
      <t>チョウフ</t>
    </rPh>
    <rPh sb="20" eb="21">
      <t>カ</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</si>
</sst>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font>
      <sz val="10"/>
      <color theme="1"/>
      <name val="Meiryo UI"/>
      <family val="2"/>
      <charset val="128"/>
    </font>
    <font>
      <sz val="11"/>
      <color theme="1"/>
      <name val="游ゴシック"/>
      <family val="2"/>
      <charset val="128"/>
      <scheme val="minor"/>
    </font>
    <font>
      <sz val="10"/>
      <color theme="1"/>
      <name val="Meiryo UI"/>
      <family val="2"/>
      <charset val="128"/>
    </font>
    <font>
      <sz val="18"/>
      <color theme="3"/>
      <name val="游ゴシック Light"/>
      <family val="2"/>
      <charset val="128"/>
      <scheme val="major"/>
    </font>
    <font>
      <b/>
      <sz val="15"/>
      <color theme="3"/>
      <name val="Meiryo UI"/>
      <family val="2"/>
      <charset val="128"/>
    </font>
    <font>
      <b/>
      <sz val="13"/>
      <color theme="3"/>
      <name val="Meiryo UI"/>
      <family val="2"/>
      <charset val="128"/>
    </font>
    <font>
      <b/>
      <sz val="11"/>
      <color theme="3"/>
      <name val="Meiryo UI"/>
      <family val="2"/>
      <charset val="128"/>
    </font>
    <font>
      <sz val="10"/>
      <color rgb="FF006100"/>
      <name val="Meiryo UI"/>
      <family val="2"/>
      <charset val="128"/>
    </font>
    <font>
      <sz val="10"/>
      <color rgb="FF9C0006"/>
      <name val="Meiryo UI"/>
      <family val="2"/>
      <charset val="128"/>
    </font>
    <font>
      <sz val="10"/>
      <color rgb="FF9C5700"/>
      <name val="Meiryo UI"/>
      <family val="2"/>
      <charset val="128"/>
    </font>
    <font>
      <sz val="10"/>
      <color rgb="FF3F3F76"/>
      <name val="Meiryo UI"/>
      <family val="2"/>
      <charset val="128"/>
    </font>
    <font>
      <b/>
      <sz val="10"/>
      <color rgb="FF3F3F3F"/>
      <name val="Meiryo UI"/>
      <family val="2"/>
      <charset val="128"/>
    </font>
    <font>
      <b/>
      <sz val="10"/>
      <color rgb="FFFA7D00"/>
      <name val="Meiryo UI"/>
      <family val="2"/>
      <charset val="128"/>
    </font>
    <font>
      <sz val="10"/>
      <color rgb="FFFA7D00"/>
      <name val="Meiryo UI"/>
      <family val="2"/>
      <charset val="128"/>
    </font>
    <font>
      <b/>
      <sz val="10"/>
      <color theme="0"/>
      <name val="Meiryo UI"/>
      <family val="2"/>
      <charset val="128"/>
    </font>
    <font>
      <sz val="10"/>
      <color rgb="FFFF0000"/>
      <name val="Meiryo UI"/>
      <family val="2"/>
      <charset val="128"/>
    </font>
    <font>
      <i/>
      <sz val="10"/>
      <color rgb="FF7F7F7F"/>
      <name val="Meiryo UI"/>
      <family val="2"/>
      <charset val="128"/>
    </font>
    <font>
      <b/>
      <sz val="10"/>
      <color theme="1"/>
      <name val="Meiryo UI"/>
      <family val="2"/>
      <charset val="128"/>
    </font>
    <font>
      <sz val="10"/>
      <color theme="0"/>
      <name val="Meiryo UI"/>
      <family val="2"/>
      <charset val="128"/>
    </font>
    <font>
      <b/>
      <sz val="20"/>
      <color theme="1"/>
      <name val="ＭＳ ゴシック"/>
      <family val="3"/>
      <charset val="128"/>
    </font>
    <font>
      <sz val="6"/>
      <name val="Meiryo UI"/>
      <family val="2"/>
      <charset val="128"/>
    </font>
    <font>
      <b/>
      <sz val="10"/>
      <color theme="1"/>
      <name val="Meiryo UI"/>
      <family val="3"/>
      <charset val="128"/>
    </font>
    <font>
      <sz val="10"/>
      <color theme="1"/>
      <name val="Meiryo UI"/>
      <family val="3"/>
      <charset val="128"/>
    </font>
    <font>
      <b/>
      <sz val="14"/>
      <color theme="1"/>
      <name val="Meiryo UI"/>
      <family val="3"/>
      <charset val="128"/>
    </font>
    <font>
      <sz val="9"/>
      <color indexed="81"/>
      <name val="MS P ゴシック"/>
      <family val="3"/>
      <charset val="128"/>
    </font>
    <font>
      <b/>
      <sz val="9"/>
      <color indexed="81"/>
      <name val="MS P ゴシック"/>
      <family val="3"/>
      <charset val="128"/>
    </font>
    <font>
      <u/>
      <sz val="10"/>
      <color theme="10"/>
      <name val="Meiryo UI"/>
      <family val="2"/>
      <charset val="128"/>
    </font>
    <font>
      <b/>
      <sz val="10"/>
      <color rgb="FFFF0000"/>
      <name val="Meiryo UI"/>
      <family val="3"/>
      <charset val="128"/>
    </font>
    <font>
      <sz val="10"/>
      <name val="ＭＳ Ｐゴシック"/>
      <family val="3"/>
      <charset val="128"/>
    </font>
    <font>
      <sz val="16"/>
      <name val="ＭＳ Ｐゴシック"/>
      <family val="3"/>
      <charset val="128"/>
    </font>
    <font>
      <sz val="6"/>
      <name val="ＭＳ Ｐゴシック"/>
      <family val="3"/>
      <charset val="128"/>
    </font>
    <font>
      <sz val="10"/>
      <name val="Meiryo UI"/>
      <family val="3"/>
      <charset val="128"/>
    </font>
    <font>
      <sz val="10"/>
      <color rgb="FFFF0000"/>
      <name val="Meiryo UI"/>
      <family val="3"/>
      <charset val="128"/>
    </font>
    <font>
      <sz val="16"/>
      <name val="Meiryo UI"/>
      <family val="3"/>
      <charset val="128"/>
    </font>
    <font>
      <sz val="12"/>
      <name val="Meiryo UI"/>
      <family val="3"/>
      <charset val="128"/>
    </font>
    <font>
      <b/>
      <sz val="10"/>
      <color rgb="FFFF0000"/>
      <name val="游ゴシック"/>
      <family val="2"/>
      <charset val="128"/>
      <scheme val="minor"/>
    </font>
    <font>
      <b/>
      <sz val="9"/>
      <color rgb="FFFF0000"/>
      <name val="Meiryo UI"/>
      <family val="3"/>
      <charset val="128"/>
    </font>
    <font>
      <sz val="10"/>
      <name val="Meiryo UI"/>
      <family val="2"/>
      <charset val="128"/>
    </font>
    <font>
      <b/>
      <sz val="12"/>
      <color rgb="FFFF0000"/>
      <name val="Meiryo UI"/>
      <family val="3"/>
      <charset val="128"/>
    </font>
    <font>
      <b/>
      <sz val="10"/>
      <color rgb="FFFFFF00"/>
      <name val="游ゴシック"/>
      <family val="2"/>
      <charset val="128"/>
      <scheme val="minor"/>
    </font>
    <font>
      <b/>
      <sz val="12"/>
      <color theme="1"/>
      <name val="Meiryo UI"/>
      <family val="3"/>
      <charset val="128"/>
    </font>
    <font>
      <b/>
      <sz val="14"/>
      <color theme="1"/>
      <name val="ＭＳ Ｐゴシック"/>
      <family val="3"/>
      <charset val="128"/>
    </font>
    <font>
      <sz val="11"/>
      <color theme="1"/>
      <name val="ＭＳ Ｐゴシック"/>
      <family val="3"/>
      <charset val="128"/>
    </font>
    <font>
      <sz val="10.5"/>
      <color theme="1"/>
      <name val="ＭＳ Ｐゴシック"/>
      <family val="3"/>
      <charset val="128"/>
    </font>
    <font>
      <sz val="10.5"/>
      <color rgb="FF000000"/>
      <name val="ＭＳ Ｐゴシック"/>
      <family val="3"/>
      <charset val="128"/>
    </font>
    <font>
      <b/>
      <sz val="11"/>
      <color theme="1"/>
      <name val="ＭＳ Ｐゴシック"/>
      <family val="3"/>
      <charset val="128"/>
    </font>
    <font>
      <u/>
      <sz val="11"/>
      <color theme="1"/>
      <name val="ＭＳ Ｐゴシック"/>
      <family val="3"/>
      <charset val="128"/>
    </font>
    <font>
      <b/>
      <u/>
      <sz val="11"/>
      <color theme="1"/>
      <name val="ＭＳ Ｐゴシック"/>
      <family val="3"/>
      <charset val="128"/>
    </font>
    <font>
      <b/>
      <sz val="14"/>
      <color theme="1"/>
      <name val="Arial"/>
      <family val="2"/>
    </font>
    <font>
      <sz val="11"/>
      <color theme="1"/>
      <name val="Arial"/>
      <family val="2"/>
    </font>
    <font>
      <sz val="10.5"/>
      <color theme="1"/>
      <name val="Arial"/>
      <family val="2"/>
    </font>
    <font>
      <sz val="10.5"/>
      <color rgb="FF000000"/>
      <name val="Arial"/>
      <family val="2"/>
    </font>
    <font>
      <b/>
      <sz val="11"/>
      <color theme="1"/>
      <name val="Arial"/>
      <family val="2"/>
    </font>
    <font>
      <u/>
      <sz val="11"/>
      <color theme="1"/>
      <name val="Arial"/>
      <family val="2"/>
    </font>
    <font>
      <sz val="10.5"/>
      <color rgb="FF000000"/>
      <name val="Segoe UI Symbol"/>
      <family val="3"/>
    </font>
    <font>
      <sz val="10.5"/>
      <color rgb="FF000000"/>
      <name val="Arial"/>
      <family val="3"/>
    </font>
    <font>
      <sz val="10.5"/>
      <color rgb="FF000000"/>
      <name val="ＭＳ ゴシック"/>
      <family val="3"/>
      <charset val="128"/>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9" tint="0.39997558519241921"/>
        <bgColor indexed="64"/>
      </patternFill>
    </fill>
  </fills>
  <borders count="8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right style="medium">
        <color indexed="64"/>
      </right>
      <top/>
      <bottom/>
      <diagonal/>
    </border>
    <border>
      <left style="thin">
        <color indexed="64"/>
      </left>
      <right style="medium">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top/>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45">
    <xf numFmtId="0" fontId="0" fillId="0" borderId="0">
      <alignment vertical="center"/>
    </xf>
    <xf numFmtId="0" fontId="3" fillId="0" borderId="0" applyNumberFormat="0" applyFill="0" applyBorder="0" applyAlignment="0" applyProtection="0">
      <alignment vertical="center"/>
    </xf>
    <xf numFmtId="0" fontId="4" fillId="0" borderId="1" applyNumberFormat="0" applyFill="0" applyAlignment="0" applyProtection="0">
      <alignment vertical="center"/>
    </xf>
    <xf numFmtId="0" fontId="5" fillId="0" borderId="2" applyNumberFormat="0" applyFill="0" applyAlignment="0" applyProtection="0">
      <alignment vertical="center"/>
    </xf>
    <xf numFmtId="0" fontId="6" fillId="0" borderId="3" applyNumberFormat="0" applyFill="0" applyAlignment="0" applyProtection="0">
      <alignment vertical="center"/>
    </xf>
    <xf numFmtId="0" fontId="6" fillId="0" borderId="0" applyNumberFormat="0" applyFill="0" applyBorder="0" applyAlignment="0" applyProtection="0">
      <alignment vertical="center"/>
    </xf>
    <xf numFmtId="0" fontId="7" fillId="2" borderId="0" applyNumberFormat="0" applyBorder="0" applyAlignment="0" applyProtection="0">
      <alignment vertical="center"/>
    </xf>
    <xf numFmtId="0" fontId="8" fillId="3" borderId="0" applyNumberFormat="0" applyBorder="0" applyAlignment="0" applyProtection="0">
      <alignment vertical="center"/>
    </xf>
    <xf numFmtId="0" fontId="9" fillId="4" borderId="0" applyNumberFormat="0" applyBorder="0" applyAlignment="0" applyProtection="0">
      <alignment vertical="center"/>
    </xf>
    <xf numFmtId="0" fontId="10" fillId="5" borderId="4" applyNumberFormat="0" applyAlignment="0" applyProtection="0">
      <alignment vertical="center"/>
    </xf>
    <xf numFmtId="0" fontId="11" fillId="6" borderId="5" applyNumberFormat="0" applyAlignment="0" applyProtection="0">
      <alignment vertical="center"/>
    </xf>
    <xf numFmtId="0" fontId="12" fillId="6" borderId="4" applyNumberFormat="0" applyAlignment="0" applyProtection="0">
      <alignment vertical="center"/>
    </xf>
    <xf numFmtId="0" fontId="13" fillId="0" borderId="6" applyNumberFormat="0" applyFill="0" applyAlignment="0" applyProtection="0">
      <alignment vertical="center"/>
    </xf>
    <xf numFmtId="0" fontId="14" fillId="7" borderId="7" applyNumberFormat="0" applyAlignment="0" applyProtection="0">
      <alignment vertical="center"/>
    </xf>
    <xf numFmtId="0" fontId="15" fillId="0" borderId="0" applyNumberFormat="0" applyFill="0" applyBorder="0" applyAlignment="0" applyProtection="0">
      <alignment vertical="center"/>
    </xf>
    <xf numFmtId="0" fontId="2" fillId="8"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18"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18"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18"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18"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28" borderId="0" applyNumberFormat="0" applyBorder="0" applyAlignment="0" applyProtection="0">
      <alignment vertical="center"/>
    </xf>
    <xf numFmtId="0" fontId="18"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xf numFmtId="0" fontId="26" fillId="0" borderId="0" applyNumberFormat="0" applyFill="0" applyBorder="0" applyAlignment="0" applyProtection="0">
      <alignment vertical="center"/>
    </xf>
    <xf numFmtId="0" fontId="28" fillId="0" borderId="0"/>
    <xf numFmtId="0" fontId="1" fillId="0" borderId="0">
      <alignment vertical="center"/>
    </xf>
  </cellStyleXfs>
  <cellXfs count="305">
    <xf numFmtId="0" fontId="0" fillId="0" borderId="0" xfId="0">
      <alignment vertical="center"/>
    </xf>
    <xf numFmtId="0" fontId="21" fillId="0" borderId="0" xfId="0" applyFont="1">
      <alignment vertical="center"/>
    </xf>
    <xf numFmtId="0" fontId="22" fillId="0" borderId="0" xfId="0" applyFont="1">
      <alignment vertical="center"/>
    </xf>
    <xf numFmtId="0" fontId="21" fillId="0" borderId="22" xfId="0" applyFont="1" applyBorder="1" applyAlignment="1">
      <alignment horizontal="left" vertical="center"/>
    </xf>
    <xf numFmtId="0" fontId="23" fillId="0" borderId="0" xfId="0" applyFont="1">
      <alignment vertical="center"/>
    </xf>
    <xf numFmtId="0" fontId="21" fillId="0" borderId="36" xfId="0" applyFont="1" applyBorder="1" applyAlignment="1">
      <alignment horizontal="left" vertical="center"/>
    </xf>
    <xf numFmtId="0" fontId="21" fillId="0" borderId="39" xfId="0" applyFont="1" applyBorder="1" applyAlignment="1">
      <alignment horizontal="left" vertical="center"/>
    </xf>
    <xf numFmtId="0" fontId="21" fillId="0" borderId="25" xfId="0" applyFont="1" applyBorder="1">
      <alignment vertical="center"/>
    </xf>
    <xf numFmtId="14" fontId="0" fillId="0" borderId="0" xfId="0" applyNumberFormat="1">
      <alignment vertical="center"/>
    </xf>
    <xf numFmtId="0" fontId="21" fillId="0" borderId="13" xfId="0" applyFont="1" applyBorder="1" applyAlignment="1">
      <alignment horizontal="left" vertical="center"/>
    </xf>
    <xf numFmtId="0" fontId="27" fillId="0" borderId="0" xfId="0" applyFont="1">
      <alignment vertical="center"/>
    </xf>
    <xf numFmtId="0" fontId="21" fillId="0" borderId="25" xfId="0" applyFont="1" applyBorder="1" applyAlignment="1">
      <alignment horizontal="left" vertical="center"/>
    </xf>
    <xf numFmtId="0" fontId="21" fillId="0" borderId="0" xfId="0" applyFont="1" applyAlignment="1">
      <alignment horizontal="left" vertical="center"/>
    </xf>
    <xf numFmtId="0" fontId="29" fillId="0" borderId="0" xfId="43" applyFont="1" applyAlignment="1">
      <alignment vertical="top"/>
    </xf>
    <xf numFmtId="0" fontId="22" fillId="0" borderId="0" xfId="0" applyFont="1" applyAlignment="1">
      <alignment horizontal="right" vertical="center"/>
    </xf>
    <xf numFmtId="0" fontId="21" fillId="0" borderId="0" xfId="0" applyFont="1" applyAlignment="1">
      <alignment horizontal="center" vertical="center"/>
    </xf>
    <xf numFmtId="0" fontId="0" fillId="0" borderId="0" xfId="0" applyAlignment="1">
      <alignment horizontal="left" vertical="center"/>
    </xf>
    <xf numFmtId="0" fontId="22" fillId="0" borderId="13" xfId="0" applyFont="1" applyBorder="1" applyAlignment="1">
      <alignment horizontal="left" vertical="center"/>
    </xf>
    <xf numFmtId="0" fontId="21" fillId="0" borderId="15" xfId="0" applyFont="1" applyBorder="1" applyAlignment="1">
      <alignment horizontal="left" vertical="center"/>
    </xf>
    <xf numFmtId="0" fontId="21" fillId="0" borderId="18" xfId="0" applyFont="1" applyBorder="1" applyAlignment="1">
      <alignment horizontal="left" vertical="center"/>
    </xf>
    <xf numFmtId="0" fontId="0" fillId="33" borderId="13" xfId="0" applyFill="1" applyBorder="1">
      <alignment vertical="center"/>
    </xf>
    <xf numFmtId="0" fontId="0" fillId="33" borderId="13" xfId="0" applyFill="1" applyBorder="1" applyAlignment="1">
      <alignment horizontal="left" vertical="center"/>
    </xf>
    <xf numFmtId="0" fontId="0" fillId="0" borderId="13" xfId="0" applyBorder="1">
      <alignment vertical="center"/>
    </xf>
    <xf numFmtId="14" fontId="22" fillId="0" borderId="13" xfId="0" applyNumberFormat="1" applyFont="1" applyBorder="1" applyAlignment="1">
      <alignment horizontal="left" vertical="center"/>
    </xf>
    <xf numFmtId="0" fontId="22" fillId="0" borderId="13" xfId="0" applyFont="1" applyBorder="1">
      <alignment vertical="center"/>
    </xf>
    <xf numFmtId="0" fontId="22" fillId="37" borderId="13" xfId="0" applyFont="1" applyFill="1" applyBorder="1">
      <alignment vertical="center"/>
    </xf>
    <xf numFmtId="0" fontId="22" fillId="37" borderId="13" xfId="0" applyFont="1" applyFill="1" applyBorder="1" applyAlignment="1">
      <alignment horizontal="left" vertical="center"/>
    </xf>
    <xf numFmtId="0" fontId="15" fillId="0" borderId="0" xfId="0" applyFont="1">
      <alignment vertical="center"/>
    </xf>
    <xf numFmtId="49" fontId="0" fillId="0" borderId="0" xfId="0" applyNumberFormat="1">
      <alignment vertical="center"/>
    </xf>
    <xf numFmtId="0" fontId="0" fillId="33" borderId="51" xfId="0" applyFill="1" applyBorder="1">
      <alignment vertical="center"/>
    </xf>
    <xf numFmtId="0" fontId="0" fillId="33" borderId="0" xfId="0" applyFill="1">
      <alignment vertical="center"/>
    </xf>
    <xf numFmtId="0" fontId="21" fillId="33" borderId="38" xfId="0" applyFont="1" applyFill="1" applyBorder="1">
      <alignment vertical="center"/>
    </xf>
    <xf numFmtId="0" fontId="21" fillId="33" borderId="25" xfId="0" applyFont="1" applyFill="1" applyBorder="1">
      <alignment vertical="center"/>
    </xf>
    <xf numFmtId="0" fontId="22" fillId="0" borderId="0" xfId="0" applyFont="1" applyAlignment="1">
      <alignment horizontal="center" vertical="center"/>
    </xf>
    <xf numFmtId="0" fontId="21" fillId="0" borderId="38" xfId="0" applyFont="1" applyBorder="1" applyAlignment="1">
      <alignment horizontal="left" vertical="center"/>
    </xf>
    <xf numFmtId="0" fontId="22" fillId="33" borderId="0" xfId="0" applyFont="1" applyFill="1">
      <alignment vertical="center"/>
    </xf>
    <xf numFmtId="0" fontId="21" fillId="33" borderId="0" xfId="0" applyFont="1" applyFill="1" applyAlignment="1">
      <alignment horizontal="left" vertical="center"/>
    </xf>
    <xf numFmtId="0" fontId="21" fillId="33" borderId="42" xfId="0" applyFont="1" applyFill="1" applyBorder="1">
      <alignment vertical="center"/>
    </xf>
    <xf numFmtId="0" fontId="21" fillId="33" borderId="13" xfId="0" applyFont="1" applyFill="1" applyBorder="1" applyAlignment="1">
      <alignment horizontal="center" vertical="center"/>
    </xf>
    <xf numFmtId="0" fontId="21" fillId="0" borderId="69" xfId="0" applyFont="1" applyBorder="1" applyAlignment="1">
      <alignment horizontal="left" vertical="center"/>
    </xf>
    <xf numFmtId="0" fontId="21" fillId="0" borderId="71" xfId="0" applyFont="1" applyBorder="1" applyAlignment="1">
      <alignment horizontal="left" vertical="center"/>
    </xf>
    <xf numFmtId="0" fontId="21" fillId="0" borderId="16" xfId="0" applyFont="1" applyBorder="1" applyAlignment="1">
      <alignment horizontal="left" vertical="center"/>
    </xf>
    <xf numFmtId="0" fontId="21" fillId="0" borderId="74" xfId="0" applyFont="1" applyBorder="1" applyAlignment="1">
      <alignment horizontal="left" vertical="center"/>
    </xf>
    <xf numFmtId="0" fontId="21" fillId="0" borderId="77" xfId="0" applyFont="1" applyBorder="1" applyAlignment="1">
      <alignment horizontal="left" vertical="center"/>
    </xf>
    <xf numFmtId="0" fontId="32" fillId="0" borderId="0" xfId="0" applyFont="1">
      <alignment vertical="center"/>
    </xf>
    <xf numFmtId="0" fontId="33" fillId="0" borderId="0" xfId="43" applyFont="1" applyAlignment="1">
      <alignment vertical="top"/>
    </xf>
    <xf numFmtId="0" fontId="31" fillId="0" borderId="0" xfId="43" applyFont="1" applyAlignment="1">
      <alignment vertical="top"/>
    </xf>
    <xf numFmtId="0" fontId="27" fillId="0" borderId="0" xfId="43" applyFont="1" applyAlignment="1">
      <alignment vertical="top"/>
    </xf>
    <xf numFmtId="0" fontId="34" fillId="35" borderId="46" xfId="43" quotePrefix="1" applyFont="1" applyFill="1" applyBorder="1" applyAlignment="1">
      <alignment horizontal="center" vertical="top"/>
    </xf>
    <xf numFmtId="0" fontId="34" fillId="36" borderId="50" xfId="43" quotePrefix="1" applyFont="1" applyFill="1" applyBorder="1" applyAlignment="1">
      <alignment horizontal="center" vertical="top"/>
    </xf>
    <xf numFmtId="0" fontId="31" fillId="35" borderId="24" xfId="43" quotePrefix="1" applyFont="1" applyFill="1" applyBorder="1" applyAlignment="1">
      <alignment vertical="top"/>
    </xf>
    <xf numFmtId="0" fontId="31" fillId="36" borderId="42" xfId="43" quotePrefix="1" applyFont="1" applyFill="1" applyBorder="1" applyAlignment="1">
      <alignment vertical="top"/>
    </xf>
    <xf numFmtId="0" fontId="31" fillId="35" borderId="31" xfId="43" quotePrefix="1" applyFont="1" applyFill="1" applyBorder="1" applyAlignment="1">
      <alignment vertical="top"/>
    </xf>
    <xf numFmtId="0" fontId="31" fillId="36" borderId="34" xfId="43" quotePrefix="1" applyFont="1" applyFill="1" applyBorder="1" applyAlignment="1">
      <alignment vertical="top"/>
    </xf>
    <xf numFmtId="0" fontId="31" fillId="35" borderId="48" xfId="43" quotePrefix="1" applyFont="1" applyFill="1" applyBorder="1" applyAlignment="1">
      <alignment vertical="top"/>
    </xf>
    <xf numFmtId="0" fontId="31" fillId="36" borderId="49" xfId="43" quotePrefix="1" applyFont="1" applyFill="1" applyBorder="1" applyAlignment="1">
      <alignment vertical="top"/>
    </xf>
    <xf numFmtId="0" fontId="31" fillId="35" borderId="53" xfId="43" quotePrefix="1" applyFont="1" applyFill="1" applyBorder="1" applyAlignment="1">
      <alignment vertical="top"/>
    </xf>
    <xf numFmtId="0" fontId="31" fillId="36" borderId="63" xfId="43" quotePrefix="1" applyFont="1" applyFill="1" applyBorder="1" applyAlignment="1">
      <alignment vertical="top"/>
    </xf>
    <xf numFmtId="0" fontId="31" fillId="35" borderId="54" xfId="43" quotePrefix="1" applyFont="1" applyFill="1" applyBorder="1" applyAlignment="1">
      <alignment vertical="top"/>
    </xf>
    <xf numFmtId="0" fontId="31" fillId="36" borderId="64" xfId="43" quotePrefix="1" applyFont="1" applyFill="1" applyBorder="1" applyAlignment="1">
      <alignment vertical="top"/>
    </xf>
    <xf numFmtId="0" fontId="31" fillId="35" borderId="46" xfId="43" quotePrefix="1" applyFont="1" applyFill="1" applyBorder="1" applyAlignment="1">
      <alignment vertical="top"/>
    </xf>
    <xf numFmtId="0" fontId="31" fillId="36" borderId="50" xfId="43" quotePrefix="1" applyFont="1" applyFill="1" applyBorder="1" applyAlignment="1">
      <alignment vertical="top"/>
    </xf>
    <xf numFmtId="0" fontId="31" fillId="35" borderId="55" xfId="43" quotePrefix="1" applyFont="1" applyFill="1" applyBorder="1" applyAlignment="1">
      <alignment vertical="top"/>
    </xf>
    <xf numFmtId="0" fontId="31" fillId="36" borderId="65" xfId="43" quotePrefix="1" applyFont="1" applyFill="1" applyBorder="1" applyAlignment="1">
      <alignment vertical="top"/>
    </xf>
    <xf numFmtId="0" fontId="31" fillId="36" borderId="66" xfId="43" quotePrefix="1" applyFont="1" applyFill="1" applyBorder="1" applyAlignment="1">
      <alignment vertical="top"/>
    </xf>
    <xf numFmtId="0" fontId="31" fillId="36" borderId="62" xfId="43" quotePrefix="1" applyFont="1" applyFill="1" applyBorder="1" applyAlignment="1">
      <alignment vertical="top"/>
    </xf>
    <xf numFmtId="0" fontId="31" fillId="36" borderId="67" xfId="43" quotePrefix="1" applyFont="1" applyFill="1" applyBorder="1" applyAlignment="1">
      <alignment vertical="top"/>
    </xf>
    <xf numFmtId="0" fontId="21" fillId="0" borderId="20" xfId="0" applyFont="1" applyBorder="1" applyAlignment="1">
      <alignment horizontal="left" vertical="center"/>
    </xf>
    <xf numFmtId="0" fontId="21" fillId="0" borderId="57" xfId="0" applyFont="1" applyBorder="1" applyAlignment="1">
      <alignment horizontal="left" vertical="center"/>
    </xf>
    <xf numFmtId="0" fontId="21" fillId="0" borderId="32" xfId="0" applyFont="1" applyBorder="1" applyAlignment="1">
      <alignment horizontal="left" vertical="center"/>
    </xf>
    <xf numFmtId="0" fontId="22" fillId="33" borderId="13" xfId="0" applyFont="1" applyFill="1" applyBorder="1" applyAlignment="1">
      <alignment horizontal="left" vertical="center"/>
    </xf>
    <xf numFmtId="0" fontId="22" fillId="38" borderId="13" xfId="0" applyFont="1" applyFill="1" applyBorder="1" applyAlignment="1">
      <alignment horizontal="left" vertical="center"/>
    </xf>
    <xf numFmtId="0" fontId="21" fillId="0" borderId="35" xfId="0" applyFont="1" applyBorder="1" applyAlignment="1">
      <alignment horizontal="left" vertical="center"/>
    </xf>
    <xf numFmtId="0" fontId="15" fillId="0" borderId="79" xfId="0" applyFont="1" applyBorder="1">
      <alignment vertical="center"/>
    </xf>
    <xf numFmtId="0" fontId="0" fillId="0" borderId="13" xfId="0" applyBorder="1" applyAlignment="1">
      <alignment horizontal="left" vertical="center"/>
    </xf>
    <xf numFmtId="0" fontId="36" fillId="0" borderId="15" xfId="0" applyFont="1" applyBorder="1" applyAlignment="1">
      <alignment vertical="center" wrapText="1"/>
    </xf>
    <xf numFmtId="0" fontId="36" fillId="0" borderId="16" xfId="0" applyFont="1" applyBorder="1" applyAlignment="1">
      <alignment vertical="center" wrapText="1"/>
    </xf>
    <xf numFmtId="0" fontId="37" fillId="0" borderId="0" xfId="0" applyFont="1">
      <alignment vertical="center"/>
    </xf>
    <xf numFmtId="49" fontId="0" fillId="36" borderId="13" xfId="0" applyNumberFormat="1" applyFill="1" applyBorder="1">
      <alignment vertical="center"/>
    </xf>
    <xf numFmtId="0" fontId="27" fillId="0" borderId="13" xfId="43" applyFont="1" applyBorder="1" applyAlignment="1">
      <alignment vertical="top"/>
    </xf>
    <xf numFmtId="0" fontId="31" fillId="0" borderId="13" xfId="0" applyFont="1" applyBorder="1" applyAlignment="1">
      <alignment horizontal="left" vertical="center" wrapText="1"/>
    </xf>
    <xf numFmtId="0" fontId="31" fillId="0" borderId="13" xfId="0" applyFont="1" applyBorder="1" applyAlignment="1">
      <alignment horizontal="left" vertical="center"/>
    </xf>
    <xf numFmtId="0" fontId="48" fillId="0" borderId="0" xfId="44" applyFont="1" applyAlignment="1">
      <alignment vertical="center"/>
    </xf>
    <xf numFmtId="0" fontId="49" fillId="0" borderId="0" xfId="44" applyFont="1" applyAlignment="1">
      <alignment vertical="center"/>
    </xf>
    <xf numFmtId="0" fontId="50" fillId="0" borderId="0" xfId="44" applyFont="1" applyAlignment="1">
      <alignment vertical="center"/>
    </xf>
    <xf numFmtId="0" fontId="50" fillId="0" borderId="0" xfId="44" applyFont="1" applyAlignment="1">
      <alignment vertical="center" wrapText="1"/>
    </xf>
    <xf numFmtId="0" fontId="52" fillId="0" borderId="0" xfId="44" applyFont="1" applyAlignment="1">
      <alignment vertical="center"/>
    </xf>
    <xf numFmtId="0" fontId="49" fillId="0" borderId="0" xfId="44" applyFont="1" applyAlignment="1">
      <alignment vertical="center" wrapText="1"/>
    </xf>
    <xf numFmtId="0" fontId="49" fillId="0" borderId="0" xfId="44" applyFont="1" applyAlignment="1">
      <alignment horizontal="center" vertical="center"/>
    </xf>
    <xf numFmtId="0" fontId="49" fillId="35" borderId="80" xfId="44" applyFont="1" applyFill="1" applyBorder="1" applyAlignment="1">
      <alignment horizontal="center" vertical="center" wrapText="1"/>
    </xf>
    <xf numFmtId="0" fontId="49" fillId="35" borderId="81" xfId="44" applyFont="1" applyFill="1" applyBorder="1" applyAlignment="1">
      <alignment vertical="center" wrapText="1"/>
    </xf>
    <xf numFmtId="0" fontId="49" fillId="0" borderId="82" xfId="44" applyFont="1" applyBorder="1" applyAlignment="1">
      <alignment vertical="center" wrapText="1"/>
    </xf>
    <xf numFmtId="0" fontId="49" fillId="0" borderId="62" xfId="44" applyFont="1" applyBorder="1" applyAlignment="1">
      <alignment vertical="center" wrapText="1"/>
    </xf>
    <xf numFmtId="0" fontId="49" fillId="35" borderId="80" xfId="44" applyFont="1" applyFill="1" applyBorder="1" applyAlignment="1">
      <alignment vertical="center" wrapText="1"/>
    </xf>
    <xf numFmtId="0" fontId="39" fillId="33" borderId="13" xfId="0" applyFont="1" applyFill="1" applyBorder="1" applyAlignment="1">
      <alignment horizontal="center" vertical="center" wrapText="1"/>
    </xf>
    <xf numFmtId="0" fontId="38" fillId="0" borderId="14" xfId="0" applyFont="1" applyBorder="1" applyAlignment="1">
      <alignment horizontal="center" vertical="center" wrapText="1"/>
    </xf>
    <xf numFmtId="0" fontId="38" fillId="0" borderId="15" xfId="0" applyFont="1" applyBorder="1" applyAlignment="1">
      <alignment horizontal="center" vertical="center" wrapText="1"/>
    </xf>
    <xf numFmtId="0" fontId="21" fillId="33" borderId="28" xfId="0" applyFont="1" applyFill="1" applyBorder="1" applyAlignment="1">
      <alignment horizontal="center" vertical="center"/>
    </xf>
    <xf numFmtId="0" fontId="21" fillId="33" borderId="29" xfId="0" applyFont="1" applyFill="1" applyBorder="1" applyAlignment="1">
      <alignment horizontal="center" vertical="center"/>
    </xf>
    <xf numFmtId="0" fontId="21" fillId="33" borderId="30" xfId="0" applyFont="1" applyFill="1" applyBorder="1" applyAlignment="1">
      <alignment horizontal="center" vertical="center"/>
    </xf>
    <xf numFmtId="0" fontId="21" fillId="33" borderId="44" xfId="0" applyFont="1" applyFill="1" applyBorder="1" applyAlignment="1">
      <alignment horizontal="left" vertical="center"/>
    </xf>
    <xf numFmtId="0" fontId="21" fillId="33" borderId="36" xfId="0" applyFont="1" applyFill="1" applyBorder="1" applyAlignment="1">
      <alignment horizontal="left" vertical="center"/>
    </xf>
    <xf numFmtId="0" fontId="21" fillId="33" borderId="37" xfId="0" applyFont="1" applyFill="1" applyBorder="1" applyAlignment="1">
      <alignment horizontal="left" vertical="center"/>
    </xf>
    <xf numFmtId="0" fontId="21" fillId="33" borderId="43" xfId="0" applyFont="1" applyFill="1" applyBorder="1" applyAlignment="1">
      <alignment horizontal="left" vertical="center"/>
    </xf>
    <xf numFmtId="0" fontId="21" fillId="33" borderId="15" xfId="0" applyFont="1" applyFill="1" applyBorder="1" applyAlignment="1">
      <alignment horizontal="left" vertical="center"/>
    </xf>
    <xf numFmtId="0" fontId="21" fillId="33" borderId="16" xfId="0" applyFont="1" applyFill="1" applyBorder="1" applyAlignment="1">
      <alignment horizontal="left" vertical="center"/>
    </xf>
    <xf numFmtId="0" fontId="22" fillId="0" borderId="40" xfId="0" applyFont="1" applyBorder="1" applyAlignment="1">
      <alignment horizontal="center" vertical="center"/>
    </xf>
    <xf numFmtId="0" fontId="22" fillId="0" borderId="29" xfId="0" applyFont="1" applyBorder="1" applyAlignment="1">
      <alignment horizontal="center" vertical="center"/>
    </xf>
    <xf numFmtId="0" fontId="22" fillId="0" borderId="41" xfId="0" applyFont="1" applyBorder="1" applyAlignment="1">
      <alignment horizontal="center" vertical="center"/>
    </xf>
    <xf numFmtId="0" fontId="21" fillId="33" borderId="13" xfId="0" applyFont="1" applyFill="1" applyBorder="1" applyAlignment="1">
      <alignment horizontal="left" vertical="center"/>
    </xf>
    <xf numFmtId="0" fontId="0" fillId="0" borderId="83" xfId="0" applyBorder="1" applyAlignment="1">
      <alignment horizontal="left" vertical="center" shrinkToFit="1"/>
    </xf>
    <xf numFmtId="0" fontId="0" fillId="0" borderId="84" xfId="0" applyBorder="1" applyAlignment="1">
      <alignment horizontal="left" vertical="center" shrinkToFit="1"/>
    </xf>
    <xf numFmtId="0" fontId="0" fillId="0" borderId="85" xfId="0" applyBorder="1" applyAlignment="1">
      <alignment horizontal="left" vertical="center" shrinkToFit="1"/>
    </xf>
    <xf numFmtId="0" fontId="22" fillId="0" borderId="13" xfId="0" applyFont="1" applyBorder="1" applyAlignment="1">
      <alignment horizontal="left" vertical="center"/>
    </xf>
    <xf numFmtId="0" fontId="0" fillId="0" borderId="13" xfId="0" applyBorder="1" applyAlignment="1">
      <alignment horizontal="left" vertical="center"/>
    </xf>
    <xf numFmtId="0" fontId="0" fillId="0" borderId="34" xfId="0" applyBorder="1" applyAlignment="1">
      <alignment horizontal="left" vertical="center"/>
    </xf>
    <xf numFmtId="0" fontId="21" fillId="34" borderId="13" xfId="0" applyFont="1" applyFill="1" applyBorder="1" applyAlignment="1">
      <alignment horizontal="left" vertical="center"/>
    </xf>
    <xf numFmtId="49" fontId="22" fillId="0" borderId="13" xfId="0" applyNumberFormat="1" applyFont="1" applyBorder="1" applyAlignment="1">
      <alignment horizontal="left" vertical="center" shrinkToFit="1"/>
    </xf>
    <xf numFmtId="0" fontId="21" fillId="33" borderId="25" xfId="0" applyFont="1" applyFill="1" applyBorder="1" applyAlignment="1">
      <alignment horizontal="left" vertical="center"/>
    </xf>
    <xf numFmtId="0" fontId="22" fillId="0" borderId="13" xfId="0" applyFont="1" applyBorder="1" applyAlignment="1">
      <alignment horizontal="left" vertical="center" shrinkToFit="1"/>
    </xf>
    <xf numFmtId="0" fontId="21" fillId="0" borderId="25" xfId="0" applyFont="1" applyBorder="1" applyAlignment="1">
      <alignment horizontal="center" vertical="center" wrapText="1"/>
    </xf>
    <xf numFmtId="0" fontId="21" fillId="0" borderId="25" xfId="0" applyFont="1" applyBorder="1" applyAlignment="1">
      <alignment horizontal="center" vertical="center"/>
    </xf>
    <xf numFmtId="0" fontId="21" fillId="0" borderId="42" xfId="0" applyFont="1" applyBorder="1" applyAlignment="1">
      <alignment horizontal="center" vertical="center"/>
    </xf>
    <xf numFmtId="0" fontId="21" fillId="0" borderId="13" xfId="0" applyFont="1" applyBorder="1" applyAlignment="1">
      <alignment horizontal="center" vertical="center"/>
    </xf>
    <xf numFmtId="0" fontId="21" fillId="0" borderId="34" xfId="0" applyFont="1" applyBorder="1" applyAlignment="1">
      <alignment horizontal="center" vertical="center"/>
    </xf>
    <xf numFmtId="49" fontId="0" fillId="0" borderId="13" xfId="0" applyNumberFormat="1" applyBorder="1" applyAlignment="1">
      <alignment horizontal="left" vertical="center"/>
    </xf>
    <xf numFmtId="49" fontId="0" fillId="37" borderId="14" xfId="0" applyNumberFormat="1" applyFill="1" applyBorder="1" applyAlignment="1">
      <alignment horizontal="center" vertical="center"/>
    </xf>
    <xf numFmtId="49" fontId="0" fillId="37" borderId="15" xfId="0" applyNumberFormat="1" applyFill="1" applyBorder="1" applyAlignment="1">
      <alignment horizontal="center" vertical="center"/>
    </xf>
    <xf numFmtId="49" fontId="0" fillId="37" borderId="16" xfId="0" applyNumberFormat="1" applyFill="1" applyBorder="1" applyAlignment="1">
      <alignment horizontal="center" vertical="center"/>
    </xf>
    <xf numFmtId="0" fontId="0" fillId="0" borderId="51" xfId="0" applyBorder="1" applyAlignment="1">
      <alignment horizontal="left" vertical="center" shrinkToFit="1"/>
    </xf>
    <xf numFmtId="0" fontId="0" fillId="0" borderId="0" xfId="0" applyAlignment="1">
      <alignment horizontal="left" vertical="center" shrinkToFit="1"/>
    </xf>
    <xf numFmtId="0" fontId="0" fillId="0" borderId="52" xfId="0" applyBorder="1" applyAlignment="1">
      <alignment horizontal="left" vertical="center" shrinkToFit="1"/>
    </xf>
    <xf numFmtId="0" fontId="0" fillId="0" borderId="26" xfId="0" applyBorder="1" applyAlignment="1">
      <alignment horizontal="left" vertical="center"/>
    </xf>
    <xf numFmtId="0" fontId="0" fillId="0" borderId="11" xfId="0" applyBorder="1" applyAlignment="1">
      <alignment horizontal="left" vertical="center"/>
    </xf>
    <xf numFmtId="0" fontId="0" fillId="0" borderId="50" xfId="0" applyBorder="1" applyAlignment="1">
      <alignment horizontal="left" vertical="center"/>
    </xf>
    <xf numFmtId="0" fontId="19" fillId="0" borderId="0" xfId="0" applyFont="1" applyAlignment="1">
      <alignment horizontal="center" vertical="center"/>
    </xf>
    <xf numFmtId="0" fontId="22" fillId="0" borderId="72" xfId="0" applyFont="1" applyBorder="1" applyAlignment="1">
      <alignment horizontal="right" vertical="center"/>
    </xf>
    <xf numFmtId="0" fontId="22" fillId="0" borderId="68" xfId="0" applyFont="1" applyBorder="1" applyAlignment="1">
      <alignment horizontal="right" vertical="center"/>
    </xf>
    <xf numFmtId="0" fontId="22" fillId="0" borderId="70" xfId="0" applyFont="1" applyBorder="1" applyAlignment="1">
      <alignment horizontal="right" vertical="center"/>
    </xf>
    <xf numFmtId="0" fontId="21" fillId="33" borderId="0" xfId="0" applyFont="1" applyFill="1" applyAlignment="1">
      <alignment horizontal="center" vertical="center"/>
    </xf>
    <xf numFmtId="0" fontId="21" fillId="34" borderId="38" xfId="0" applyFont="1" applyFill="1" applyBorder="1" applyAlignment="1">
      <alignment horizontal="left" vertical="center"/>
    </xf>
    <xf numFmtId="0" fontId="22" fillId="0" borderId="38" xfId="0" applyFont="1" applyBorder="1" applyAlignment="1">
      <alignment horizontal="right" vertical="center"/>
    </xf>
    <xf numFmtId="0" fontId="22" fillId="0" borderId="35" xfId="0" applyFont="1" applyBorder="1" applyAlignment="1">
      <alignment horizontal="right" vertical="center"/>
    </xf>
    <xf numFmtId="0" fontId="22" fillId="0" borderId="76" xfId="0" applyFont="1" applyBorder="1" applyAlignment="1">
      <alignment horizontal="right" vertical="center"/>
    </xf>
    <xf numFmtId="0" fontId="22" fillId="0" borderId="73" xfId="0" applyFont="1" applyBorder="1" applyAlignment="1">
      <alignment horizontal="right" vertical="center"/>
    </xf>
    <xf numFmtId="0" fontId="22" fillId="0" borderId="75" xfId="0" applyFont="1" applyBorder="1" applyAlignment="1">
      <alignment horizontal="right" vertical="center"/>
    </xf>
    <xf numFmtId="49" fontId="0" fillId="0" borderId="13" xfId="0" applyNumberFormat="1" applyBorder="1" applyAlignment="1">
      <alignment horizontal="left" vertical="top" wrapText="1"/>
    </xf>
    <xf numFmtId="49" fontId="31" fillId="0" borderId="38" xfId="42" applyNumberFormat="1" applyFont="1" applyFill="1" applyBorder="1" applyAlignment="1">
      <alignment horizontal="left" vertical="center"/>
    </xf>
    <xf numFmtId="49" fontId="31" fillId="0" borderId="38" xfId="0" applyNumberFormat="1" applyFont="1" applyBorder="1" applyAlignment="1">
      <alignment horizontal="left" vertical="center"/>
    </xf>
    <xf numFmtId="0" fontId="22" fillId="0" borderId="13" xfId="0" applyFont="1" applyBorder="1" applyAlignment="1">
      <alignment horizontal="right" vertical="center"/>
    </xf>
    <xf numFmtId="0" fontId="22" fillId="0" borderId="14" xfId="0" applyFont="1" applyBorder="1" applyAlignment="1">
      <alignment horizontal="right" vertical="center"/>
    </xf>
    <xf numFmtId="0" fontId="22" fillId="37" borderId="16" xfId="0" applyFont="1" applyFill="1" applyBorder="1" applyAlignment="1">
      <alignment horizontal="right" vertical="center"/>
    </xf>
    <xf numFmtId="0" fontId="22" fillId="37" borderId="14" xfId="0" applyFont="1" applyFill="1" applyBorder="1" applyAlignment="1">
      <alignment horizontal="right" vertical="center"/>
    </xf>
    <xf numFmtId="0" fontId="21" fillId="33" borderId="14" xfId="0" applyFont="1" applyFill="1" applyBorder="1" applyAlignment="1">
      <alignment horizontal="center" vertical="center"/>
    </xf>
    <xf numFmtId="0" fontId="21" fillId="33" borderId="16" xfId="0" applyFont="1" applyFill="1" applyBorder="1" applyAlignment="1">
      <alignment horizontal="center" vertical="center"/>
    </xf>
    <xf numFmtId="0" fontId="31" fillId="0" borderId="14" xfId="0" applyFont="1" applyBorder="1" applyAlignment="1">
      <alignment horizontal="left" vertical="center"/>
    </xf>
    <xf numFmtId="0" fontId="31" fillId="0" borderId="15" xfId="0" applyFont="1" applyBorder="1" applyAlignment="1">
      <alignment horizontal="left" vertical="center"/>
    </xf>
    <xf numFmtId="1" fontId="22" fillId="0" borderId="14" xfId="0" applyNumberFormat="1" applyFont="1" applyBorder="1" applyAlignment="1">
      <alignment horizontal="right" vertical="center"/>
    </xf>
    <xf numFmtId="1" fontId="22" fillId="0" borderId="70" xfId="0" applyNumberFormat="1" applyFont="1" applyBorder="1" applyAlignment="1">
      <alignment horizontal="right" vertical="center"/>
    </xf>
    <xf numFmtId="0" fontId="0" fillId="0" borderId="25" xfId="0" applyBorder="1" applyAlignment="1">
      <alignment horizontal="left" vertical="center"/>
    </xf>
    <xf numFmtId="0" fontId="22" fillId="0" borderId="13" xfId="0" applyFont="1" applyBorder="1" applyAlignment="1">
      <alignment horizontal="left" vertical="top"/>
    </xf>
    <xf numFmtId="0" fontId="21" fillId="33" borderId="31" xfId="0" applyFont="1" applyFill="1" applyBorder="1" applyAlignment="1">
      <alignment horizontal="left" vertical="center"/>
    </xf>
    <xf numFmtId="0" fontId="0" fillId="0" borderId="14" xfId="0" applyBorder="1" applyAlignment="1">
      <alignment horizontal="left" vertical="center" shrinkToFit="1"/>
    </xf>
    <xf numFmtId="0" fontId="0" fillId="0" borderId="15" xfId="0" applyBorder="1" applyAlignment="1">
      <alignment horizontal="left" vertical="center" shrinkToFit="1"/>
    </xf>
    <xf numFmtId="0" fontId="0" fillId="0" borderId="32" xfId="0" applyBorder="1" applyAlignment="1">
      <alignment horizontal="left" vertical="center" shrinkToFit="1"/>
    </xf>
    <xf numFmtId="0" fontId="0" fillId="0" borderId="14" xfId="0" applyBorder="1" applyAlignment="1">
      <alignment horizontal="left" vertical="center"/>
    </xf>
    <xf numFmtId="0" fontId="0" fillId="0" borderId="15" xfId="0" applyBorder="1" applyAlignment="1">
      <alignment horizontal="left" vertical="center"/>
    </xf>
    <xf numFmtId="0" fontId="0" fillId="0" borderId="32" xfId="0" applyBorder="1" applyAlignment="1">
      <alignment horizontal="left" vertical="center"/>
    </xf>
    <xf numFmtId="0" fontId="0" fillId="0" borderId="26" xfId="0" applyBorder="1" applyAlignment="1">
      <alignment vertical="center"/>
    </xf>
    <xf numFmtId="0" fontId="0" fillId="0" borderId="11" xfId="0" applyBorder="1" applyAlignment="1">
      <alignment vertical="center"/>
    </xf>
    <xf numFmtId="0" fontId="0" fillId="0" borderId="27" xfId="0" applyBorder="1" applyAlignment="1">
      <alignment vertical="center"/>
    </xf>
    <xf numFmtId="0" fontId="0" fillId="0" borderId="51" xfId="0" applyBorder="1" applyAlignment="1">
      <alignment vertical="center"/>
    </xf>
    <xf numFmtId="0" fontId="0" fillId="0" borderId="0" xfId="0" applyAlignment="1">
      <alignment vertical="center"/>
    </xf>
    <xf numFmtId="0" fontId="0" fillId="0" borderId="52" xfId="0" applyBorder="1" applyAlignment="1">
      <alignment vertical="center"/>
    </xf>
    <xf numFmtId="0" fontId="21" fillId="33" borderId="31" xfId="0" applyFont="1" applyFill="1" applyBorder="1" applyAlignment="1">
      <alignment vertical="center" wrapText="1"/>
    </xf>
    <xf numFmtId="0" fontId="21" fillId="33" borderId="13" xfId="0" applyFont="1" applyFill="1" applyBorder="1" applyAlignment="1">
      <alignment vertical="center" wrapText="1"/>
    </xf>
    <xf numFmtId="0" fontId="22" fillId="33" borderId="31" xfId="0" applyFont="1" applyFill="1" applyBorder="1" applyAlignment="1">
      <alignment vertical="center" wrapText="1"/>
    </xf>
    <xf numFmtId="0" fontId="22" fillId="33" borderId="13" xfId="0" applyFont="1" applyFill="1" applyBorder="1" applyAlignment="1">
      <alignment vertical="center" wrapText="1"/>
    </xf>
    <xf numFmtId="0" fontId="21" fillId="33" borderId="24" xfId="0" applyFont="1" applyFill="1" applyBorder="1" applyAlignment="1">
      <alignment vertical="center"/>
    </xf>
    <xf numFmtId="0" fontId="21" fillId="33" borderId="25" xfId="0" applyFont="1" applyFill="1" applyBorder="1" applyAlignment="1">
      <alignment vertical="center"/>
    </xf>
    <xf numFmtId="0" fontId="21" fillId="33" borderId="31" xfId="0" applyFont="1" applyFill="1" applyBorder="1" applyAlignment="1">
      <alignment vertical="center"/>
    </xf>
    <xf numFmtId="0" fontId="21" fillId="33" borderId="13" xfId="0" applyFont="1" applyFill="1" applyBorder="1" applyAlignment="1">
      <alignment vertical="center"/>
    </xf>
    <xf numFmtId="0" fontId="22" fillId="0" borderId="25" xfId="0" applyFont="1" applyBorder="1" applyAlignment="1">
      <alignment horizontal="right" vertical="center"/>
    </xf>
    <xf numFmtId="0" fontId="0" fillId="0" borderId="19" xfId="0" applyBorder="1" applyAlignment="1">
      <alignment horizontal="left" vertical="center" shrinkToFit="1"/>
    </xf>
    <xf numFmtId="0" fontId="0" fillId="0" borderId="20" xfId="0" applyBorder="1" applyAlignment="1">
      <alignment horizontal="left" vertical="center" shrinkToFit="1"/>
    </xf>
    <xf numFmtId="0" fontId="0" fillId="0" borderId="21" xfId="0" applyBorder="1" applyAlignment="1">
      <alignment horizontal="left" vertical="center" shrinkToFit="1"/>
    </xf>
    <xf numFmtId="0" fontId="0" fillId="0" borderId="17" xfId="0" applyBorder="1" applyAlignment="1">
      <alignment horizontal="left" vertical="center" shrinkToFit="1"/>
    </xf>
    <xf numFmtId="0" fontId="0" fillId="0" borderId="18" xfId="0" applyBorder="1" applyAlignment="1">
      <alignment horizontal="left" vertical="center" shrinkToFit="1"/>
    </xf>
    <xf numFmtId="0" fontId="0" fillId="0" borderId="22" xfId="0" applyBorder="1" applyAlignment="1">
      <alignment horizontal="left" vertical="center" shrinkToFit="1"/>
    </xf>
    <xf numFmtId="0" fontId="21" fillId="33" borderId="24" xfId="0" applyFont="1" applyFill="1" applyBorder="1" applyAlignment="1">
      <alignment horizontal="center" vertical="center"/>
    </xf>
    <xf numFmtId="0" fontId="21" fillId="33" borderId="25" xfId="0" applyFont="1" applyFill="1" applyBorder="1" applyAlignment="1">
      <alignment horizontal="center" vertical="center"/>
    </xf>
    <xf numFmtId="0" fontId="21" fillId="33" borderId="42" xfId="0" applyFont="1" applyFill="1" applyBorder="1" applyAlignment="1">
      <alignment horizontal="center" vertical="center"/>
    </xf>
    <xf numFmtId="0" fontId="21" fillId="33" borderId="40" xfId="0" applyFont="1" applyFill="1" applyBorder="1" applyAlignment="1">
      <alignment horizontal="left" vertical="center"/>
    </xf>
    <xf numFmtId="0" fontId="21" fillId="33" borderId="29" xfId="0" applyFont="1" applyFill="1" applyBorder="1" applyAlignment="1">
      <alignment horizontal="left" vertical="center"/>
    </xf>
    <xf numFmtId="0" fontId="21" fillId="33" borderId="41" xfId="0" applyFont="1" applyFill="1" applyBorder="1" applyAlignment="1">
      <alignment horizontal="left" vertical="center"/>
    </xf>
    <xf numFmtId="0" fontId="21" fillId="33" borderId="14" xfId="0" applyFont="1" applyFill="1" applyBorder="1" applyAlignment="1">
      <alignment horizontal="left" vertical="center"/>
    </xf>
    <xf numFmtId="0" fontId="21" fillId="33" borderId="33" xfId="0" applyFont="1" applyFill="1" applyBorder="1" applyAlignment="1">
      <alignment vertical="center"/>
    </xf>
    <xf numFmtId="0" fontId="21" fillId="33" borderId="20" xfId="0" applyFont="1" applyFill="1" applyBorder="1" applyAlignment="1">
      <alignment vertical="center"/>
    </xf>
    <xf numFmtId="0" fontId="21" fillId="33" borderId="12" xfId="0" applyFont="1" applyFill="1" applyBorder="1" applyAlignment="1">
      <alignment vertical="center"/>
    </xf>
    <xf numFmtId="0" fontId="21" fillId="33" borderId="10" xfId="0" applyFont="1" applyFill="1" applyBorder="1" applyAlignment="1">
      <alignment vertical="center"/>
    </xf>
    <xf numFmtId="0" fontId="21" fillId="33" borderId="35" xfId="0" applyFont="1" applyFill="1" applyBorder="1" applyAlignment="1">
      <alignment horizontal="left" vertical="center"/>
    </xf>
    <xf numFmtId="0" fontId="22" fillId="0" borderId="38" xfId="0" applyFont="1" applyBorder="1" applyAlignment="1">
      <alignment horizontal="left" vertical="center" shrinkToFit="1"/>
    </xf>
    <xf numFmtId="0" fontId="22" fillId="0" borderId="33" xfId="0" applyFont="1" applyBorder="1" applyAlignment="1">
      <alignment horizontal="right" vertical="center"/>
    </xf>
    <xf numFmtId="0" fontId="22" fillId="0" borderId="21" xfId="0" applyFont="1" applyBorder="1" applyAlignment="1">
      <alignment horizontal="right" vertical="center"/>
    </xf>
    <xf numFmtId="0" fontId="22" fillId="0" borderId="56" xfId="0" applyFont="1" applyBorder="1" applyAlignment="1">
      <alignment horizontal="right" vertical="center"/>
    </xf>
    <xf numFmtId="0" fontId="22" fillId="0" borderId="22" xfId="0" applyFont="1" applyBorder="1" applyAlignment="1">
      <alignment horizontal="right" vertical="center"/>
    </xf>
    <xf numFmtId="0" fontId="0" fillId="0" borderId="13" xfId="0" applyBorder="1" applyAlignment="1">
      <alignment horizontal="center" vertical="center"/>
    </xf>
    <xf numFmtId="0" fontId="22" fillId="0" borderId="13" xfId="0" applyFont="1" applyBorder="1" applyAlignment="1">
      <alignment horizontal="center" vertical="center"/>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0" xfId="0" applyAlignment="1">
      <alignment horizontal="left" vertical="center" wrapText="1"/>
    </xf>
    <xf numFmtId="0" fontId="0" fillId="0" borderId="52" xfId="0" applyBorder="1" applyAlignment="1">
      <alignment horizontal="left" vertical="center" wrapText="1"/>
    </xf>
    <xf numFmtId="0" fontId="0" fillId="0" borderId="19" xfId="0" applyBorder="1" applyAlignment="1">
      <alignment horizontal="left" vertical="center" wrapText="1"/>
    </xf>
    <xf numFmtId="0" fontId="0" fillId="0" borderId="57"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59" xfId="0" applyBorder="1" applyAlignment="1">
      <alignment horizontal="left" vertical="center" wrapText="1"/>
    </xf>
    <xf numFmtId="0" fontId="0" fillId="0" borderId="16" xfId="0" applyBorder="1" applyAlignment="1">
      <alignment horizontal="left" vertical="center" wrapText="1"/>
    </xf>
    <xf numFmtId="0" fontId="0" fillId="0" borderId="13" xfId="0" applyBorder="1" applyAlignment="1">
      <alignment horizontal="left" vertical="center" wrapText="1"/>
    </xf>
    <xf numFmtId="0" fontId="21" fillId="33" borderId="55" xfId="0" applyFont="1" applyFill="1" applyBorder="1" applyAlignment="1">
      <alignment horizontal="left" vertical="center"/>
    </xf>
    <xf numFmtId="0" fontId="21" fillId="33" borderId="58" xfId="0" applyFont="1" applyFill="1" applyBorder="1" applyAlignment="1">
      <alignment horizontal="left" vertical="center"/>
    </xf>
    <xf numFmtId="0" fontId="21" fillId="33" borderId="34" xfId="0" applyFont="1" applyFill="1" applyBorder="1" applyAlignment="1">
      <alignment horizontal="left" vertical="center"/>
    </xf>
    <xf numFmtId="0" fontId="22" fillId="0" borderId="31" xfId="0" applyFont="1" applyBorder="1" applyAlignment="1">
      <alignment horizontal="right" vertical="center"/>
    </xf>
    <xf numFmtId="0" fontId="22" fillId="0" borderId="48" xfId="0" applyFont="1" applyBorder="1" applyAlignment="1">
      <alignment horizontal="right" vertical="center"/>
    </xf>
    <xf numFmtId="0" fontId="21" fillId="0" borderId="38" xfId="0" applyFont="1" applyBorder="1" applyAlignment="1">
      <alignment horizontal="center" vertical="center"/>
    </xf>
    <xf numFmtId="0" fontId="21" fillId="0" borderId="16" xfId="0" applyFont="1" applyBorder="1" applyAlignment="1">
      <alignment horizontal="center" vertical="center"/>
    </xf>
    <xf numFmtId="0" fontId="21" fillId="0" borderId="37" xfId="0" applyFont="1" applyBorder="1" applyAlignment="1">
      <alignment horizontal="center" vertical="center"/>
    </xf>
    <xf numFmtId="0" fontId="0" fillId="0" borderId="23" xfId="0" applyBorder="1" applyAlignment="1">
      <alignment horizontal="center" vertical="center"/>
    </xf>
    <xf numFmtId="0" fontId="0" fillId="0" borderId="45" xfId="0" applyBorder="1" applyAlignment="1">
      <alignment horizontal="center" vertical="center"/>
    </xf>
    <xf numFmtId="0" fontId="22" fillId="0" borderId="14" xfId="0" applyFont="1" applyBorder="1" applyAlignment="1">
      <alignment horizontal="center" vertical="center"/>
    </xf>
    <xf numFmtId="0" fontId="0" fillId="0" borderId="61" xfId="0" applyBorder="1" applyAlignment="1">
      <alignment horizontal="left" vertical="center" wrapText="1"/>
    </xf>
    <xf numFmtId="0" fontId="0" fillId="0" borderId="10" xfId="0" applyBorder="1" applyAlignment="1">
      <alignment horizontal="left" vertical="center" wrapText="1"/>
    </xf>
    <xf numFmtId="0" fontId="0" fillId="0" borderId="60" xfId="0" applyBorder="1" applyAlignment="1">
      <alignment horizontal="left" vertical="center" wrapText="1"/>
    </xf>
    <xf numFmtId="0" fontId="0" fillId="0" borderId="62" xfId="0" applyBorder="1" applyAlignment="1">
      <alignment horizontal="left" vertical="center" wrapText="1"/>
    </xf>
    <xf numFmtId="0" fontId="21" fillId="33" borderId="46" xfId="0" applyFont="1" applyFill="1" applyBorder="1" applyAlignment="1">
      <alignment horizontal="left" vertical="center"/>
    </xf>
    <xf numFmtId="0" fontId="21" fillId="33" borderId="47" xfId="0" applyFont="1" applyFill="1" applyBorder="1" applyAlignment="1">
      <alignment horizontal="left" vertical="center"/>
    </xf>
    <xf numFmtId="0" fontId="0" fillId="0" borderId="28" xfId="0" applyBorder="1" applyAlignment="1">
      <alignment horizontal="left" vertical="center"/>
    </xf>
    <xf numFmtId="0" fontId="0" fillId="0" borderId="29" xfId="0" applyBorder="1" applyAlignment="1">
      <alignment horizontal="left" vertical="center"/>
    </xf>
    <xf numFmtId="0" fontId="0" fillId="0" borderId="30" xfId="0" applyBorder="1" applyAlignment="1">
      <alignment horizontal="left" vertical="center"/>
    </xf>
    <xf numFmtId="0" fontId="21" fillId="33" borderId="48" xfId="0" applyFont="1" applyFill="1" applyBorder="1" applyAlignment="1">
      <alignment vertical="center"/>
    </xf>
    <xf numFmtId="0" fontId="21" fillId="33" borderId="38" xfId="0" applyFont="1" applyFill="1" applyBorder="1" applyAlignment="1">
      <alignmen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37" xfId="0" applyBorder="1" applyAlignment="1">
      <alignment horizontal="left" vertical="center"/>
    </xf>
    <xf numFmtId="0" fontId="0" fillId="0" borderId="39" xfId="0" applyBorder="1" applyAlignment="1">
      <alignment horizontal="left" vertical="center"/>
    </xf>
    <xf numFmtId="0" fontId="35" fillId="33" borderId="13" xfId="0" applyFont="1" applyFill="1" applyBorder="1" applyAlignment="1">
      <alignment horizontal="center" vertical="center" wrapText="1"/>
    </xf>
    <xf numFmtId="0" fontId="22" fillId="0" borderId="0" xfId="0" applyFont="1" applyAlignment="1">
      <alignment horizontal="right" vertical="center"/>
    </xf>
    <xf numFmtId="49" fontId="22" fillId="0" borderId="13" xfId="0" applyNumberFormat="1" applyFont="1" applyBorder="1" applyAlignment="1">
      <alignment horizontal="left" vertical="center"/>
    </xf>
    <xf numFmtId="1" fontId="22" fillId="0" borderId="15" xfId="0" applyNumberFormat="1" applyFont="1" applyBorder="1" applyAlignment="1">
      <alignment horizontal="right" vertical="center"/>
    </xf>
    <xf numFmtId="0" fontId="22" fillId="0" borderId="16" xfId="0" applyFont="1" applyBorder="1" applyAlignment="1">
      <alignment horizontal="right" vertical="center"/>
    </xf>
    <xf numFmtId="49" fontId="26" fillId="0" borderId="38" xfId="42" applyNumberFormat="1" applyFill="1" applyBorder="1" applyAlignment="1">
      <alignment horizontal="left" vertical="center"/>
    </xf>
    <xf numFmtId="49" fontId="0" fillId="0" borderId="38" xfId="0" applyNumberFormat="1" applyBorder="1" applyAlignment="1">
      <alignment horizontal="left" vertical="center"/>
    </xf>
    <xf numFmtId="0" fontId="22" fillId="0" borderId="36" xfId="0" applyFont="1" applyBorder="1" applyAlignment="1">
      <alignment horizontal="right" vertical="center"/>
    </xf>
    <xf numFmtId="0" fontId="22" fillId="0" borderId="37" xfId="0" applyFont="1" applyBorder="1" applyAlignment="1">
      <alignment horizontal="right"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21"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22" xfId="0" applyBorder="1" applyAlignment="1">
      <alignment horizontal="left" vertical="center"/>
    </xf>
    <xf numFmtId="0" fontId="0" fillId="0" borderId="51" xfId="0" applyBorder="1" applyAlignment="1">
      <alignment horizontal="left" vertical="center"/>
    </xf>
    <xf numFmtId="0" fontId="0" fillId="0" borderId="0" xfId="0" applyAlignment="1">
      <alignment horizontal="left" vertical="center"/>
    </xf>
    <xf numFmtId="0" fontId="0" fillId="0" borderId="52" xfId="0" applyBorder="1" applyAlignment="1">
      <alignment horizontal="left" vertical="center"/>
    </xf>
    <xf numFmtId="0" fontId="22" fillId="0" borderId="38" xfId="0" applyFont="1" applyBorder="1" applyAlignment="1">
      <alignment horizontal="left" vertical="center"/>
    </xf>
    <xf numFmtId="0" fontId="22" fillId="0" borderId="15" xfId="0" applyFont="1" applyBorder="1" applyAlignment="1">
      <alignment horizontal="right" vertical="center"/>
    </xf>
    <xf numFmtId="0" fontId="22" fillId="0" borderId="34" xfId="0" applyFont="1" applyBorder="1" applyAlignment="1">
      <alignment horizontal="center" vertical="center"/>
    </xf>
    <xf numFmtId="0" fontId="22" fillId="0" borderId="23" xfId="0" applyFont="1" applyBorder="1" applyAlignment="1">
      <alignment horizontal="right" vertical="center"/>
    </xf>
    <xf numFmtId="0" fontId="22" fillId="0" borderId="19" xfId="0" applyFont="1" applyBorder="1" applyAlignment="1">
      <alignment horizontal="right" vertical="center"/>
    </xf>
    <xf numFmtId="0" fontId="22" fillId="0" borderId="20" xfId="0" applyFont="1" applyBorder="1" applyAlignment="1">
      <alignment horizontal="right" vertical="center"/>
    </xf>
    <xf numFmtId="0" fontId="22" fillId="0" borderId="54" xfId="0" applyFont="1" applyBorder="1" applyAlignment="1">
      <alignment horizontal="right" vertical="center"/>
    </xf>
    <xf numFmtId="0" fontId="21" fillId="0" borderId="15" xfId="0" applyFont="1" applyBorder="1" applyAlignment="1">
      <alignment horizontal="center" vertical="center"/>
    </xf>
    <xf numFmtId="0" fontId="21" fillId="0" borderId="20" xfId="0" applyFont="1" applyBorder="1" applyAlignment="1">
      <alignment horizontal="center" vertical="center"/>
    </xf>
    <xf numFmtId="0" fontId="21" fillId="0" borderId="21" xfId="0" applyFont="1" applyBorder="1" applyAlignment="1">
      <alignment horizontal="center" vertical="center"/>
    </xf>
    <xf numFmtId="0" fontId="0" fillId="0" borderId="78" xfId="0" applyBorder="1" applyAlignment="1">
      <alignment horizontal="center" vertical="center"/>
    </xf>
    <xf numFmtId="0" fontId="21" fillId="0" borderId="36" xfId="0" applyFont="1" applyBorder="1" applyAlignment="1">
      <alignment horizontal="center" vertical="center"/>
    </xf>
    <xf numFmtId="0" fontId="0" fillId="0" borderId="33" xfId="0" applyBorder="1" applyAlignment="1">
      <alignment horizontal="left" vertical="center" wrapText="1"/>
    </xf>
    <xf numFmtId="0" fontId="0" fillId="0" borderId="12" xfId="0" applyBorder="1" applyAlignment="1">
      <alignment horizontal="left" vertical="center" wrapText="1"/>
    </xf>
    <xf numFmtId="0" fontId="0" fillId="0" borderId="51" xfId="0" applyBorder="1" applyAlignment="1">
      <alignment horizontal="left" vertical="center" wrapText="1"/>
    </xf>
    <xf numFmtId="0" fontId="0" fillId="0" borderId="66" xfId="0" applyBorder="1" applyAlignment="1">
      <alignment horizontal="left" vertical="center" wrapText="1"/>
    </xf>
    <xf numFmtId="0" fontId="0" fillId="0" borderId="79" xfId="0" applyBorder="1" applyAlignment="1">
      <alignment horizontal="left" vertical="center" wrapText="1"/>
    </xf>
    <xf numFmtId="0" fontId="0" fillId="0" borderId="43" xfId="0" applyBorder="1" applyAlignment="1">
      <alignment horizontal="left" vertical="center" wrapText="1"/>
    </xf>
    <xf numFmtId="0" fontId="0" fillId="0" borderId="15" xfId="0" applyBorder="1" applyAlignment="1">
      <alignment horizontal="left" vertical="center" wrapText="1"/>
    </xf>
    <xf numFmtId="0" fontId="0" fillId="0" borderId="14" xfId="0" applyBorder="1" applyAlignment="1">
      <alignment horizontal="left" vertical="center" wrapText="1"/>
    </xf>
    <xf numFmtId="0" fontId="0" fillId="0" borderId="32" xfId="0" applyBorder="1" applyAlignment="1">
      <alignment horizontal="left" vertical="center" wrapText="1"/>
    </xf>
    <xf numFmtId="0" fontId="22" fillId="0" borderId="55" xfId="0" applyFont="1" applyBorder="1" applyAlignment="1">
      <alignment horizontal="right" vertical="center"/>
    </xf>
    <xf numFmtId="0" fontId="22" fillId="0" borderId="17" xfId="0" applyFont="1" applyBorder="1" applyAlignment="1">
      <alignment horizontal="right" vertical="center"/>
    </xf>
    <xf numFmtId="0" fontId="21" fillId="0" borderId="18" xfId="0" applyFont="1" applyBorder="1" applyAlignment="1">
      <alignment horizontal="center" vertical="center"/>
    </xf>
    <xf numFmtId="0" fontId="22" fillId="0" borderId="18" xfId="0" applyFont="1" applyBorder="1" applyAlignment="1">
      <alignment horizontal="right" vertical="center"/>
    </xf>
    <xf numFmtId="0" fontId="21" fillId="0" borderId="22" xfId="0" applyFont="1" applyBorder="1" applyAlignment="1">
      <alignment horizontal="center" vertical="center"/>
    </xf>
    <xf numFmtId="0" fontId="22" fillId="0" borderId="58" xfId="0" applyFont="1" applyBorder="1" applyAlignment="1">
      <alignment horizontal="center" vertical="center"/>
    </xf>
    <xf numFmtId="0" fontId="22" fillId="0" borderId="67" xfId="0" applyFont="1" applyBorder="1" applyAlignment="1">
      <alignment horizontal="center" vertical="center"/>
    </xf>
    <xf numFmtId="0" fontId="0" fillId="0" borderId="56" xfId="0" applyBorder="1" applyAlignment="1">
      <alignment horizontal="left" vertical="center" wrapText="1"/>
    </xf>
    <xf numFmtId="0" fontId="0" fillId="0" borderId="22" xfId="0" applyBorder="1" applyAlignment="1">
      <alignment horizontal="left" vertical="center" wrapText="1"/>
    </xf>
    <xf numFmtId="0" fontId="49" fillId="0" borderId="0" xfId="44" applyFont="1" applyAlignment="1">
      <alignment horizontal="left" vertical="center" wrapText="1"/>
    </xf>
    <xf numFmtId="0" fontId="49" fillId="0" borderId="10" xfId="44" applyFont="1" applyBorder="1" applyAlignment="1">
      <alignment vertical="center" wrapText="1"/>
    </xf>
    <xf numFmtId="0" fontId="49" fillId="0" borderId="0" xfId="44" applyFont="1" applyAlignment="1">
      <alignment vertical="center" wrapText="1"/>
    </xf>
    <xf numFmtId="0" fontId="52" fillId="0" borderId="0" xfId="44" applyFont="1" applyAlignment="1">
      <alignment vertical="center" wrapText="1"/>
    </xf>
    <xf numFmtId="0" fontId="53" fillId="0" borderId="0" xfId="44" applyFont="1" applyAlignment="1">
      <alignment vertical="center" wrapText="1"/>
    </xf>
    <xf numFmtId="0" fontId="48" fillId="0" borderId="0" xfId="44" applyFont="1" applyAlignment="1">
      <alignment horizontal="center" vertical="center" wrapText="1"/>
    </xf>
    <xf numFmtId="0" fontId="55" fillId="0" borderId="0" xfId="44" applyFont="1" applyAlignment="1">
      <alignment vertical="center" wrapText="1"/>
    </xf>
    <xf numFmtId="0" fontId="51" fillId="0" borderId="0" xfId="44" applyFont="1" applyAlignment="1">
      <alignment vertical="center" wrapText="1"/>
    </xf>
    <xf numFmtId="0" fontId="50" fillId="0" borderId="0" xfId="44" applyFont="1" applyAlignment="1">
      <alignment vertical="center" wrapText="1"/>
    </xf>
    <xf numFmtId="0" fontId="49" fillId="0" borderId="0" xfId="44" applyFont="1" applyAlignment="1">
      <alignment vertical="center"/>
    </xf>
    <xf numFmtId="0" fontId="49" fillId="0" borderId="0" xfId="44" applyFont="1" applyAlignment="1">
      <alignment horizontal="right" vertical="center" wrapText="1"/>
    </xf>
    <xf numFmtId="0" fontId="40" fillId="0" borderId="13" xfId="0" applyFont="1" applyBorder="1" applyAlignment="1">
      <alignment horizontal="center" vertical="center"/>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F948C2EC-339F-4370-8981-4DE1FD301309}"/>
    <cellStyle name="標準 3" xfId="44" xr:uid="{9BF783F4-8E40-48B6-97BB-959B76D557C6}"/>
    <cellStyle name="良い" xfId="6" builtinId="26" customBuiltin="1"/>
  </cellStyles>
  <dxfs count="4">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s>
  <tableStyles count="0" defaultTableStyle="TableStyleMedium2" defaultPivotStyle="PivotStyleLight16"/>
  <colors>
    <mruColors>
      <color rgb="FF8E17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記入漏れ確認!$D$6"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107950</xdr:colOff>
          <xdr:row>1</xdr:row>
          <xdr:rowOff>69850</xdr:rowOff>
        </xdr:from>
        <xdr:to>
          <xdr:col>2</xdr:col>
          <xdr:colOff>260350</xdr:colOff>
          <xdr:row>1</xdr:row>
          <xdr:rowOff>368300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1</xdr:row>
          <xdr:rowOff>76200</xdr:rowOff>
        </xdr:from>
        <xdr:to>
          <xdr:col>2</xdr:col>
          <xdr:colOff>171450</xdr:colOff>
          <xdr:row>1</xdr:row>
          <xdr:rowOff>381000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1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comments" Target="../comments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mailto:waseda-taro@waseda.jp" TargetMode="External"/><Relationship Id="rId7" Type="http://schemas.openxmlformats.org/officeDocument/2006/relationships/ctrlProp" Target="../ctrlProps/ctrlProp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autoPageBreaks="0" fitToPage="1"/>
  </sheetPr>
  <dimension ref="A2:AL59"/>
  <sheetViews>
    <sheetView showGridLines="0" tabSelected="1" view="pageBreakPreview" zoomScale="90" zoomScaleNormal="70" zoomScaleSheetLayoutView="90" zoomScalePageLayoutView="55" workbookViewId="0"/>
  </sheetViews>
  <sheetFormatPr defaultRowHeight="13.5"/>
  <cols>
    <col min="1" max="1" width="2.33203125" customWidth="1"/>
    <col min="2" max="2" width="1.58203125" customWidth="1"/>
    <col min="3" max="3" width="3.58203125" customWidth="1"/>
    <col min="4" max="20" width="2.58203125" customWidth="1"/>
    <col min="21" max="29" width="3.58203125" customWidth="1"/>
    <col min="30" max="33" width="2.58203125" customWidth="1"/>
    <col min="34" max="34" width="2.33203125" customWidth="1"/>
    <col min="36" max="36" width="9.33203125" bestFit="1" customWidth="1"/>
  </cols>
  <sheetData>
    <row r="2" spans="2:36" ht="33.65" customHeight="1">
      <c r="B2" s="94"/>
      <c r="C2" s="94"/>
      <c r="D2" s="95" t="s">
        <v>0</v>
      </c>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75"/>
      <c r="AG2" s="76"/>
      <c r="AH2" s="27"/>
    </row>
    <row r="3" spans="2:36" ht="5.15" customHeight="1"/>
    <row r="4" spans="2:36" ht="24" customHeight="1">
      <c r="B4" s="135" t="s">
        <v>913</v>
      </c>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27"/>
    </row>
    <row r="5" spans="2:36">
      <c r="B5" s="2" t="s">
        <v>1</v>
      </c>
      <c r="C5" s="1"/>
      <c r="D5" s="2"/>
      <c r="E5" s="2"/>
      <c r="F5" s="2"/>
      <c r="G5" s="2"/>
      <c r="H5" s="2"/>
      <c r="I5" s="2"/>
      <c r="J5" s="2"/>
      <c r="K5" s="2"/>
      <c r="L5" s="2"/>
      <c r="M5" s="2"/>
      <c r="N5" s="2"/>
      <c r="O5" s="2"/>
      <c r="P5" s="2"/>
      <c r="Q5" s="2"/>
      <c r="R5" s="2"/>
      <c r="S5" s="2"/>
      <c r="T5" s="2"/>
      <c r="U5" s="2"/>
      <c r="V5" s="35" t="s">
        <v>2</v>
      </c>
      <c r="W5" s="136"/>
      <c r="X5" s="137"/>
      <c r="Y5" s="39" t="s">
        <v>3</v>
      </c>
      <c r="Z5" s="136"/>
      <c r="AA5" s="137"/>
      <c r="AB5" s="40" t="s">
        <v>4</v>
      </c>
      <c r="AC5" s="138"/>
      <c r="AD5" s="137"/>
      <c r="AE5" s="40" t="s">
        <v>5</v>
      </c>
      <c r="AF5" s="139" t="s">
        <v>6</v>
      </c>
      <c r="AG5" s="139"/>
      <c r="AJ5" s="8"/>
    </row>
    <row r="6" spans="2:36" ht="14" thickBot="1">
      <c r="B6" s="2" t="s">
        <v>7</v>
      </c>
      <c r="C6" s="1"/>
      <c r="D6" s="2"/>
      <c r="E6" s="2"/>
      <c r="F6" s="2"/>
      <c r="G6" s="2"/>
      <c r="H6" s="2"/>
      <c r="I6" s="2"/>
      <c r="J6" s="2"/>
      <c r="K6" s="2"/>
      <c r="L6" s="2"/>
      <c r="M6" s="2"/>
      <c r="N6" s="2"/>
      <c r="O6" s="2"/>
      <c r="P6" s="2"/>
      <c r="Q6" s="2"/>
      <c r="R6" s="2"/>
      <c r="S6" s="2"/>
      <c r="T6" s="2"/>
      <c r="U6" s="2"/>
      <c r="V6" s="2"/>
      <c r="W6" s="14"/>
      <c r="X6" s="14"/>
      <c r="Y6" s="12"/>
      <c r="Z6" s="14"/>
      <c r="AA6" s="14"/>
      <c r="AB6" s="12"/>
      <c r="AC6" s="14"/>
      <c r="AD6" s="14"/>
      <c r="AE6" s="12"/>
      <c r="AF6" s="15"/>
      <c r="AG6" s="15"/>
      <c r="AJ6" s="8"/>
    </row>
    <row r="7" spans="2:36">
      <c r="B7" s="106"/>
      <c r="C7" s="107"/>
      <c r="D7" s="108"/>
      <c r="E7" s="118" t="s">
        <v>8</v>
      </c>
      <c r="F7" s="118"/>
      <c r="G7" s="118"/>
      <c r="H7" s="118"/>
      <c r="I7" s="118"/>
      <c r="J7" s="118"/>
      <c r="K7" s="118"/>
      <c r="L7" s="118"/>
      <c r="M7" s="118" t="s">
        <v>9</v>
      </c>
      <c r="N7" s="118"/>
      <c r="O7" s="118"/>
      <c r="P7" s="118"/>
      <c r="Q7" s="118"/>
      <c r="R7" s="118"/>
      <c r="S7" s="118"/>
      <c r="T7" s="118"/>
      <c r="U7" s="118" t="s">
        <v>10</v>
      </c>
      <c r="V7" s="118"/>
      <c r="W7" s="159"/>
      <c r="X7" s="159"/>
      <c r="Y7" s="159"/>
      <c r="Z7" s="159"/>
      <c r="AA7" s="159"/>
      <c r="AB7" s="159"/>
      <c r="AC7" s="120" t="s">
        <v>916</v>
      </c>
      <c r="AD7" s="121"/>
      <c r="AE7" s="121"/>
      <c r="AF7" s="121"/>
      <c r="AG7" s="122"/>
    </row>
    <row r="8" spans="2:36">
      <c r="B8" s="103" t="s">
        <v>11</v>
      </c>
      <c r="C8" s="104"/>
      <c r="D8" s="105"/>
      <c r="E8" s="119"/>
      <c r="F8" s="119"/>
      <c r="G8" s="119"/>
      <c r="H8" s="119"/>
      <c r="I8" s="119"/>
      <c r="J8" s="119"/>
      <c r="K8" s="119"/>
      <c r="L8" s="119"/>
      <c r="M8" s="119"/>
      <c r="N8" s="119"/>
      <c r="O8" s="119"/>
      <c r="P8" s="119"/>
      <c r="Q8" s="119"/>
      <c r="R8" s="119"/>
      <c r="S8" s="119"/>
      <c r="T8" s="119"/>
      <c r="U8" s="109" t="s">
        <v>12</v>
      </c>
      <c r="V8" s="109"/>
      <c r="W8" s="117"/>
      <c r="X8" s="117"/>
      <c r="Y8" s="117"/>
      <c r="Z8" s="117"/>
      <c r="AA8" s="117"/>
      <c r="AB8" s="117"/>
      <c r="AC8" s="123"/>
      <c r="AD8" s="123"/>
      <c r="AE8" s="123"/>
      <c r="AF8" s="123"/>
      <c r="AG8" s="124"/>
    </row>
    <row r="9" spans="2:36" ht="15.65" customHeight="1">
      <c r="B9" s="103" t="s">
        <v>13</v>
      </c>
      <c r="C9" s="104"/>
      <c r="D9" s="105"/>
      <c r="E9" s="119"/>
      <c r="F9" s="119"/>
      <c r="G9" s="119"/>
      <c r="H9" s="119"/>
      <c r="I9" s="119"/>
      <c r="J9" s="119"/>
      <c r="K9" s="119"/>
      <c r="L9" s="119"/>
      <c r="M9" s="119"/>
      <c r="N9" s="119"/>
      <c r="O9" s="119"/>
      <c r="P9" s="119"/>
      <c r="Q9" s="119"/>
      <c r="R9" s="119"/>
      <c r="S9" s="119"/>
      <c r="T9" s="119"/>
      <c r="U9" s="109" t="s">
        <v>14</v>
      </c>
      <c r="V9" s="109"/>
      <c r="W9" s="117"/>
      <c r="X9" s="117"/>
      <c r="Y9" s="117"/>
      <c r="Z9" s="117"/>
      <c r="AA9" s="117"/>
      <c r="AB9" s="117"/>
      <c r="AC9" s="123"/>
      <c r="AD9" s="123"/>
      <c r="AE9" s="123"/>
      <c r="AF9" s="123"/>
      <c r="AG9" s="124"/>
    </row>
    <row r="10" spans="2:36">
      <c r="B10" s="103" t="s">
        <v>15</v>
      </c>
      <c r="C10" s="104"/>
      <c r="D10" s="105"/>
      <c r="E10" s="119"/>
      <c r="F10" s="119"/>
      <c r="G10" s="119"/>
      <c r="H10" s="119"/>
      <c r="I10" s="119"/>
      <c r="J10" s="119"/>
      <c r="K10" s="119"/>
      <c r="L10" s="119"/>
      <c r="M10" s="119"/>
      <c r="N10" s="119"/>
      <c r="O10" s="119"/>
      <c r="P10" s="119"/>
      <c r="Q10" s="119"/>
      <c r="R10" s="119"/>
      <c r="S10" s="119"/>
      <c r="T10" s="119"/>
      <c r="U10" s="116" t="s">
        <v>16</v>
      </c>
      <c r="V10" s="116"/>
      <c r="W10" s="116"/>
      <c r="X10" s="116"/>
      <c r="Y10" s="116"/>
      <c r="Z10" s="116"/>
      <c r="AA10" s="116"/>
      <c r="AB10" s="116"/>
      <c r="AC10" s="123"/>
      <c r="AD10" s="123"/>
      <c r="AE10" s="123"/>
      <c r="AF10" s="123"/>
      <c r="AG10" s="124"/>
    </row>
    <row r="11" spans="2:36">
      <c r="B11" s="103" t="s">
        <v>17</v>
      </c>
      <c r="C11" s="104"/>
      <c r="D11" s="105"/>
      <c r="E11" s="149"/>
      <c r="F11" s="150"/>
      <c r="G11" s="40" t="s">
        <v>3</v>
      </c>
      <c r="H11" s="157"/>
      <c r="I11" s="158"/>
      <c r="J11" s="41" t="s">
        <v>4</v>
      </c>
      <c r="K11" s="149"/>
      <c r="L11" s="136"/>
      <c r="M11" s="41" t="s">
        <v>5</v>
      </c>
      <c r="N11" s="151" t="str">
        <f>IFERROR(DATEDIF(DATE($E$11,$H$11,$K$11),DATE($W$5,$Z$5,$AC$5),"Y"),"###")</f>
        <v>###</v>
      </c>
      <c r="O11" s="152"/>
      <c r="P11" s="3" t="s">
        <v>18</v>
      </c>
      <c r="Q11" s="153" t="s">
        <v>19</v>
      </c>
      <c r="R11" s="154"/>
      <c r="S11" s="155" t="s">
        <v>20</v>
      </c>
      <c r="T11" s="156"/>
      <c r="U11" s="160"/>
      <c r="V11" s="160"/>
      <c r="W11" s="160"/>
      <c r="X11" s="160"/>
      <c r="Y11" s="160"/>
      <c r="Z11" s="160"/>
      <c r="AA11" s="160"/>
      <c r="AB11" s="160"/>
      <c r="AC11" s="123"/>
      <c r="AD11" s="123"/>
      <c r="AE11" s="123"/>
      <c r="AF11" s="123"/>
      <c r="AG11" s="124"/>
      <c r="AJ11" s="8"/>
    </row>
    <row r="12" spans="2:36">
      <c r="B12" s="161" t="s">
        <v>21</v>
      </c>
      <c r="C12" s="109"/>
      <c r="D12" s="109"/>
      <c r="E12" s="38" t="s">
        <v>22</v>
      </c>
      <c r="F12" s="125"/>
      <c r="G12" s="125"/>
      <c r="H12" s="125"/>
      <c r="I12" s="125"/>
      <c r="J12" s="126"/>
      <c r="K12" s="127"/>
      <c r="L12" s="127"/>
      <c r="M12" s="127"/>
      <c r="N12" s="127"/>
      <c r="O12" s="127"/>
      <c r="P12" s="127"/>
      <c r="Q12" s="127"/>
      <c r="R12" s="127"/>
      <c r="S12" s="127"/>
      <c r="T12" s="128"/>
      <c r="U12" s="116" t="s">
        <v>23</v>
      </c>
      <c r="V12" s="116"/>
      <c r="W12" s="116"/>
      <c r="X12" s="116"/>
      <c r="Y12" s="116"/>
      <c r="Z12" s="116"/>
      <c r="AA12" s="113" t="s">
        <v>24</v>
      </c>
      <c r="AB12" s="113"/>
      <c r="AC12" s="123"/>
      <c r="AD12" s="123"/>
      <c r="AE12" s="123"/>
      <c r="AF12" s="123"/>
      <c r="AG12" s="124"/>
    </row>
    <row r="13" spans="2:36" ht="28.4" customHeight="1">
      <c r="B13" s="161"/>
      <c r="C13" s="109"/>
      <c r="D13" s="109"/>
      <c r="E13" s="146"/>
      <c r="F13" s="146"/>
      <c r="G13" s="146"/>
      <c r="H13" s="146"/>
      <c r="I13" s="146"/>
      <c r="J13" s="146"/>
      <c r="K13" s="146"/>
      <c r="L13" s="146"/>
      <c r="M13" s="146"/>
      <c r="N13" s="146"/>
      <c r="O13" s="146"/>
      <c r="P13" s="146"/>
      <c r="Q13" s="146"/>
      <c r="R13" s="146"/>
      <c r="S13" s="146"/>
      <c r="T13" s="146"/>
      <c r="U13" s="116" t="s">
        <v>25</v>
      </c>
      <c r="V13" s="116"/>
      <c r="W13" s="116"/>
      <c r="X13" s="116"/>
      <c r="Y13" s="114" t="s">
        <v>24</v>
      </c>
      <c r="Z13" s="114"/>
      <c r="AA13" s="114"/>
      <c r="AB13" s="114"/>
      <c r="AC13" s="114"/>
      <c r="AD13" s="114"/>
      <c r="AE13" s="114"/>
      <c r="AF13" s="114"/>
      <c r="AG13" s="115"/>
    </row>
    <row r="14" spans="2:36" ht="14" thickBot="1">
      <c r="B14" s="100" t="s">
        <v>26</v>
      </c>
      <c r="C14" s="101"/>
      <c r="D14" s="102"/>
      <c r="E14" s="147"/>
      <c r="F14" s="148"/>
      <c r="G14" s="148"/>
      <c r="H14" s="148"/>
      <c r="I14" s="148"/>
      <c r="J14" s="148"/>
      <c r="K14" s="148"/>
      <c r="L14" s="148"/>
      <c r="M14" s="148"/>
      <c r="N14" s="148"/>
      <c r="O14" s="148"/>
      <c r="P14" s="148"/>
      <c r="Q14" s="148"/>
      <c r="R14" s="148"/>
      <c r="S14" s="148"/>
      <c r="T14" s="148"/>
      <c r="U14" s="140" t="s">
        <v>27</v>
      </c>
      <c r="V14" s="140"/>
      <c r="W14" s="140"/>
      <c r="X14" s="140"/>
      <c r="Y14" s="141"/>
      <c r="Z14" s="142"/>
      <c r="AA14" s="42" t="s">
        <v>3</v>
      </c>
      <c r="AB14" s="143"/>
      <c r="AC14" s="144"/>
      <c r="AD14" s="43" t="s">
        <v>4</v>
      </c>
      <c r="AE14" s="145"/>
      <c r="AF14" s="144"/>
      <c r="AG14" s="6" t="s">
        <v>5</v>
      </c>
    </row>
    <row r="15" spans="2:36">
      <c r="B15" s="77" t="s">
        <v>28</v>
      </c>
    </row>
    <row r="16" spans="2:36" ht="6" customHeight="1" thickBot="1">
      <c r="B16" s="77"/>
    </row>
    <row r="17" spans="2:34">
      <c r="B17" s="234" t="s">
        <v>29</v>
      </c>
      <c r="C17" s="235"/>
      <c r="D17" s="235"/>
      <c r="E17" s="236" t="s">
        <v>30</v>
      </c>
      <c r="F17" s="237"/>
      <c r="G17" s="237"/>
      <c r="H17" s="237"/>
      <c r="I17" s="237"/>
      <c r="J17" s="237"/>
      <c r="K17" s="237"/>
      <c r="L17" s="237"/>
      <c r="M17" s="237"/>
      <c r="N17" s="237"/>
      <c r="O17" s="237"/>
      <c r="P17" s="237"/>
      <c r="Q17" s="237"/>
      <c r="R17" s="237"/>
      <c r="S17" s="237"/>
      <c r="T17" s="237"/>
      <c r="U17" s="237"/>
      <c r="V17" s="237"/>
      <c r="W17" s="237"/>
      <c r="X17" s="237"/>
      <c r="Y17" s="237"/>
      <c r="Z17" s="237"/>
      <c r="AA17" s="237"/>
      <c r="AB17" s="237"/>
      <c r="AC17" s="237"/>
      <c r="AD17" s="237"/>
      <c r="AE17" s="237"/>
      <c r="AF17" s="237"/>
      <c r="AG17" s="238"/>
    </row>
    <row r="18" spans="2:34">
      <c r="B18" s="161" t="s">
        <v>31</v>
      </c>
      <c r="C18" s="109"/>
      <c r="D18" s="109"/>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5"/>
    </row>
    <row r="19" spans="2:34" ht="14" thickBot="1">
      <c r="B19" s="239" t="s">
        <v>32</v>
      </c>
      <c r="C19" s="240"/>
      <c r="D19" s="240"/>
      <c r="E19" s="240" t="s">
        <v>33</v>
      </c>
      <c r="F19" s="240"/>
      <c r="G19" s="240"/>
      <c r="H19" s="241"/>
      <c r="I19" s="242"/>
      <c r="J19" s="242"/>
      <c r="K19" s="242"/>
      <c r="L19" s="242"/>
      <c r="M19" s="242"/>
      <c r="N19" s="242"/>
      <c r="O19" s="242"/>
      <c r="P19" s="243"/>
      <c r="Q19" s="200" t="s">
        <v>34</v>
      </c>
      <c r="R19" s="101"/>
      <c r="S19" s="101"/>
      <c r="T19" s="101"/>
      <c r="U19" s="101"/>
      <c r="V19" s="102"/>
      <c r="W19" s="241"/>
      <c r="X19" s="242"/>
      <c r="Y19" s="242"/>
      <c r="Z19" s="242"/>
      <c r="AA19" s="242"/>
      <c r="AB19" s="242"/>
      <c r="AC19" s="242"/>
      <c r="AD19" s="242"/>
      <c r="AE19" s="242"/>
      <c r="AF19" s="242"/>
      <c r="AG19" s="244"/>
    </row>
    <row r="20" spans="2:34" ht="6.65" customHeight="1"/>
    <row r="21" spans="2:34" ht="22" thickBot="1">
      <c r="B21" s="4" t="s">
        <v>35</v>
      </c>
      <c r="C21" s="4"/>
      <c r="E21" t="s" ph="1">
        <v>36</v>
      </c>
    </row>
    <row r="22" spans="2:34" ht="13" customHeight="1">
      <c r="B22" s="178" t="s">
        <v>37</v>
      </c>
      <c r="C22" s="179"/>
      <c r="D22" s="179"/>
      <c r="E22" s="168"/>
      <c r="F22" s="169"/>
      <c r="G22" s="169"/>
      <c r="H22" s="169"/>
      <c r="I22" s="169"/>
      <c r="J22" s="169"/>
      <c r="K22" s="169"/>
      <c r="L22" s="169"/>
      <c r="M22" s="169"/>
      <c r="N22" s="169"/>
      <c r="O22" s="169"/>
      <c r="P22" s="169"/>
      <c r="Q22" s="169"/>
      <c r="R22" s="169"/>
      <c r="S22" s="169"/>
      <c r="T22" s="169"/>
      <c r="U22" s="169"/>
      <c r="V22" s="169"/>
      <c r="W22" s="170"/>
      <c r="X22" s="182"/>
      <c r="Y22" s="182"/>
      <c r="Z22" s="11" t="s">
        <v>3</v>
      </c>
      <c r="AA22" s="182"/>
      <c r="AB22" s="182"/>
      <c r="AC22" s="11" t="s">
        <v>4</v>
      </c>
      <c r="AD22" s="132" t="s">
        <v>38</v>
      </c>
      <c r="AE22" s="133"/>
      <c r="AF22" s="133"/>
      <c r="AG22" s="134"/>
    </row>
    <row r="23" spans="2:34" ht="13" customHeight="1">
      <c r="B23" s="180"/>
      <c r="C23" s="181"/>
      <c r="D23" s="181"/>
      <c r="E23" s="171"/>
      <c r="F23" s="172"/>
      <c r="G23" s="172"/>
      <c r="H23" s="172"/>
      <c r="I23" s="172"/>
      <c r="J23" s="172"/>
      <c r="K23" s="172"/>
      <c r="L23" s="172"/>
      <c r="M23" s="172"/>
      <c r="N23" s="172"/>
      <c r="O23" s="172"/>
      <c r="P23" s="172"/>
      <c r="Q23" s="172"/>
      <c r="R23" s="172"/>
      <c r="S23" s="172"/>
      <c r="T23" s="172"/>
      <c r="U23" s="172"/>
      <c r="V23" s="172"/>
      <c r="W23" s="173"/>
      <c r="X23" s="149"/>
      <c r="Y23" s="149"/>
      <c r="Z23" s="9" t="s">
        <v>3</v>
      </c>
      <c r="AA23" s="149"/>
      <c r="AB23" s="149"/>
      <c r="AC23" s="9" t="s">
        <v>4</v>
      </c>
      <c r="AD23" s="165" t="s">
        <v>39</v>
      </c>
      <c r="AE23" s="166"/>
      <c r="AF23" s="166"/>
      <c r="AG23" s="167"/>
    </row>
    <row r="24" spans="2:34" ht="13" customHeight="1">
      <c r="B24" s="174" t="s">
        <v>40</v>
      </c>
      <c r="C24" s="175"/>
      <c r="D24" s="175"/>
      <c r="E24" s="110" t="s">
        <v>41</v>
      </c>
      <c r="F24" s="111"/>
      <c r="G24" s="111"/>
      <c r="H24" s="111"/>
      <c r="I24" s="111"/>
      <c r="J24" s="111"/>
      <c r="K24" s="111"/>
      <c r="L24" s="111"/>
      <c r="M24" s="111"/>
      <c r="N24" s="111"/>
      <c r="O24" s="111"/>
      <c r="P24" s="111"/>
      <c r="Q24" s="111"/>
      <c r="R24" s="111"/>
      <c r="S24" s="111"/>
      <c r="T24" s="111"/>
      <c r="U24" s="111"/>
      <c r="V24" s="111"/>
      <c r="W24" s="112"/>
      <c r="X24" s="149"/>
      <c r="Y24" s="149"/>
      <c r="Z24" s="9" t="s">
        <v>3</v>
      </c>
      <c r="AA24" s="149"/>
      <c r="AB24" s="149"/>
      <c r="AC24" s="9" t="s">
        <v>4</v>
      </c>
      <c r="AD24" s="165" t="s">
        <v>42</v>
      </c>
      <c r="AE24" s="166"/>
      <c r="AF24" s="166"/>
      <c r="AG24" s="167"/>
      <c r="AH24" s="27"/>
    </row>
    <row r="25" spans="2:34" ht="13" customHeight="1">
      <c r="B25" s="174"/>
      <c r="C25" s="175"/>
      <c r="D25" s="175"/>
      <c r="E25" s="129" t="s">
        <v>43</v>
      </c>
      <c r="F25" s="130"/>
      <c r="G25" s="130"/>
      <c r="H25" s="130"/>
      <c r="I25" s="130"/>
      <c r="J25" s="130"/>
      <c r="K25" s="130"/>
      <c r="L25" s="130"/>
      <c r="M25" s="130"/>
      <c r="N25" s="130"/>
      <c r="O25" s="130"/>
      <c r="P25" s="130"/>
      <c r="Q25" s="130"/>
      <c r="R25" s="130"/>
      <c r="S25" s="130"/>
      <c r="T25" s="130"/>
      <c r="U25" s="130"/>
      <c r="V25" s="130"/>
      <c r="W25" s="131"/>
      <c r="X25" s="149"/>
      <c r="Y25" s="149"/>
      <c r="Z25" s="9" t="s">
        <v>3</v>
      </c>
      <c r="AA25" s="149"/>
      <c r="AB25" s="149"/>
      <c r="AC25" s="9" t="s">
        <v>4</v>
      </c>
      <c r="AD25" s="165" t="s">
        <v>42</v>
      </c>
      <c r="AE25" s="166"/>
      <c r="AF25" s="166"/>
      <c r="AG25" s="167"/>
      <c r="AH25" s="44"/>
    </row>
    <row r="26" spans="2:34" ht="13" customHeight="1">
      <c r="B26" s="176" t="s">
        <v>42</v>
      </c>
      <c r="C26" s="177"/>
      <c r="D26" s="177"/>
      <c r="E26" s="183"/>
      <c r="F26" s="184"/>
      <c r="G26" s="184"/>
      <c r="H26" s="184"/>
      <c r="I26" s="184"/>
      <c r="J26" s="184"/>
      <c r="K26" s="184"/>
      <c r="L26" s="184"/>
      <c r="M26" s="184"/>
      <c r="N26" s="184"/>
      <c r="O26" s="184"/>
      <c r="P26" s="184"/>
      <c r="Q26" s="184"/>
      <c r="R26" s="184"/>
      <c r="S26" s="184"/>
      <c r="T26" s="184"/>
      <c r="U26" s="184"/>
      <c r="V26" s="184"/>
      <c r="W26" s="185"/>
      <c r="X26" s="149"/>
      <c r="Y26" s="149"/>
      <c r="Z26" s="9" t="s">
        <v>3</v>
      </c>
      <c r="AA26" s="149"/>
      <c r="AB26" s="149"/>
      <c r="AC26" s="9" t="s">
        <v>4</v>
      </c>
      <c r="AD26" s="165" t="s">
        <v>42</v>
      </c>
      <c r="AE26" s="166"/>
      <c r="AF26" s="166"/>
      <c r="AG26" s="167"/>
      <c r="AH26" s="44"/>
    </row>
    <row r="27" spans="2:34" ht="13" customHeight="1">
      <c r="B27" s="176"/>
      <c r="C27" s="177"/>
      <c r="D27" s="177"/>
      <c r="E27" s="186"/>
      <c r="F27" s="187"/>
      <c r="G27" s="187"/>
      <c r="H27" s="187"/>
      <c r="I27" s="187"/>
      <c r="J27" s="187"/>
      <c r="K27" s="187"/>
      <c r="L27" s="187"/>
      <c r="M27" s="187"/>
      <c r="N27" s="187"/>
      <c r="O27" s="187"/>
      <c r="P27" s="187"/>
      <c r="Q27" s="187"/>
      <c r="R27" s="187"/>
      <c r="S27" s="187"/>
      <c r="T27" s="187"/>
      <c r="U27" s="187"/>
      <c r="V27" s="187"/>
      <c r="W27" s="188"/>
      <c r="X27" s="149"/>
      <c r="Y27" s="149"/>
      <c r="Z27" s="9" t="s">
        <v>3</v>
      </c>
      <c r="AA27" s="149"/>
      <c r="AB27" s="149"/>
      <c r="AC27" s="9" t="s">
        <v>4</v>
      </c>
      <c r="AD27" s="165" t="s">
        <v>42</v>
      </c>
      <c r="AE27" s="166"/>
      <c r="AF27" s="166"/>
      <c r="AG27" s="167"/>
      <c r="AH27" s="44"/>
    </row>
    <row r="28" spans="2:34" ht="13" customHeight="1">
      <c r="B28" s="176" t="s">
        <v>42</v>
      </c>
      <c r="C28" s="177"/>
      <c r="D28" s="177"/>
      <c r="E28" s="110"/>
      <c r="F28" s="111"/>
      <c r="G28" s="111"/>
      <c r="H28" s="111"/>
      <c r="I28" s="111"/>
      <c r="J28" s="111"/>
      <c r="K28" s="111"/>
      <c r="L28" s="111"/>
      <c r="M28" s="111"/>
      <c r="N28" s="111"/>
      <c r="O28" s="111"/>
      <c r="P28" s="111"/>
      <c r="Q28" s="111"/>
      <c r="R28" s="111"/>
      <c r="S28" s="111"/>
      <c r="T28" s="111"/>
      <c r="U28" s="111"/>
      <c r="V28" s="111"/>
      <c r="W28" s="112"/>
      <c r="X28" s="149"/>
      <c r="Y28" s="149"/>
      <c r="Z28" s="9" t="s">
        <v>3</v>
      </c>
      <c r="AA28" s="149"/>
      <c r="AB28" s="149"/>
      <c r="AC28" s="9" t="s">
        <v>4</v>
      </c>
      <c r="AD28" s="165" t="s">
        <v>42</v>
      </c>
      <c r="AE28" s="166"/>
      <c r="AF28" s="166"/>
      <c r="AG28" s="167"/>
      <c r="AH28" s="44"/>
    </row>
    <row r="29" spans="2:34" ht="13" customHeight="1">
      <c r="B29" s="176"/>
      <c r="C29" s="177"/>
      <c r="D29" s="177"/>
      <c r="E29" s="186"/>
      <c r="F29" s="187"/>
      <c r="G29" s="187"/>
      <c r="H29" s="187"/>
      <c r="I29" s="187"/>
      <c r="J29" s="187"/>
      <c r="K29" s="187"/>
      <c r="L29" s="187"/>
      <c r="M29" s="187"/>
      <c r="N29" s="187"/>
      <c r="O29" s="187"/>
      <c r="P29" s="187"/>
      <c r="Q29" s="187"/>
      <c r="R29" s="187"/>
      <c r="S29" s="187"/>
      <c r="T29" s="187"/>
      <c r="U29" s="187"/>
      <c r="V29" s="187"/>
      <c r="W29" s="188"/>
      <c r="X29" s="149"/>
      <c r="Y29" s="149"/>
      <c r="Z29" s="9" t="s">
        <v>3</v>
      </c>
      <c r="AA29" s="149"/>
      <c r="AB29" s="149"/>
      <c r="AC29" s="9" t="s">
        <v>4</v>
      </c>
      <c r="AD29" s="165" t="s">
        <v>42</v>
      </c>
      <c r="AE29" s="166"/>
      <c r="AF29" s="166"/>
      <c r="AG29" s="167"/>
      <c r="AH29" s="44"/>
    </row>
    <row r="30" spans="2:34" ht="13" customHeight="1">
      <c r="B30" s="174" t="s">
        <v>44</v>
      </c>
      <c r="C30" s="175"/>
      <c r="D30" s="175"/>
      <c r="E30" s="110" t="s">
        <v>45</v>
      </c>
      <c r="F30" s="111"/>
      <c r="G30" s="111"/>
      <c r="H30" s="111"/>
      <c r="I30" s="111"/>
      <c r="J30" s="111"/>
      <c r="K30" s="111"/>
      <c r="L30" s="111"/>
      <c r="M30" s="111"/>
      <c r="N30" s="111"/>
      <c r="O30" s="111"/>
      <c r="P30" s="111"/>
      <c r="Q30" s="111"/>
      <c r="R30" s="111"/>
      <c r="S30" s="111"/>
      <c r="T30" s="111"/>
      <c r="U30" s="111"/>
      <c r="V30" s="111"/>
      <c r="W30" s="112"/>
      <c r="X30" s="149"/>
      <c r="Y30" s="149"/>
      <c r="Z30" s="9" t="s">
        <v>3</v>
      </c>
      <c r="AA30" s="149"/>
      <c r="AB30" s="149"/>
      <c r="AC30" s="9" t="s">
        <v>4</v>
      </c>
      <c r="AD30" s="165" t="s">
        <v>42</v>
      </c>
      <c r="AE30" s="166"/>
      <c r="AF30" s="166"/>
      <c r="AG30" s="167"/>
      <c r="AH30" s="44"/>
    </row>
    <row r="31" spans="2:34" ht="13" customHeight="1">
      <c r="B31" s="174"/>
      <c r="C31" s="175"/>
      <c r="D31" s="175"/>
      <c r="E31" s="186" t="s">
        <v>46</v>
      </c>
      <c r="F31" s="187"/>
      <c r="G31" s="187"/>
      <c r="H31" s="187"/>
      <c r="I31" s="187"/>
      <c r="J31" s="187"/>
      <c r="K31" s="187"/>
      <c r="L31" s="187"/>
      <c r="M31" s="187"/>
      <c r="N31" s="187"/>
      <c r="O31" s="187"/>
      <c r="P31" s="187"/>
      <c r="Q31" s="187"/>
      <c r="R31" s="187"/>
      <c r="S31" s="187"/>
      <c r="T31" s="187"/>
      <c r="U31" s="187"/>
      <c r="V31" s="187"/>
      <c r="W31" s="188"/>
      <c r="X31" s="149"/>
      <c r="Y31" s="149"/>
      <c r="Z31" s="9" t="s">
        <v>3</v>
      </c>
      <c r="AA31" s="149"/>
      <c r="AB31" s="149"/>
      <c r="AC31" s="9" t="s">
        <v>4</v>
      </c>
      <c r="AD31" s="165" t="s">
        <v>42</v>
      </c>
      <c r="AE31" s="166"/>
      <c r="AF31" s="166"/>
      <c r="AG31" s="167"/>
      <c r="AH31" s="44"/>
    </row>
    <row r="32" spans="2:34" ht="13" customHeight="1">
      <c r="B32" s="174" t="s">
        <v>47</v>
      </c>
      <c r="C32" s="175"/>
      <c r="D32" s="175"/>
      <c r="E32" s="110" t="s">
        <v>41</v>
      </c>
      <c r="F32" s="111"/>
      <c r="G32" s="111"/>
      <c r="H32" s="111"/>
      <c r="I32" s="111"/>
      <c r="J32" s="111"/>
      <c r="K32" s="111"/>
      <c r="L32" s="111"/>
      <c r="M32" s="111"/>
      <c r="N32" s="111"/>
      <c r="O32" s="111"/>
      <c r="P32" s="111"/>
      <c r="Q32" s="111"/>
      <c r="R32" s="111"/>
      <c r="S32" s="111"/>
      <c r="T32" s="111"/>
      <c r="U32" s="111"/>
      <c r="V32" s="111"/>
      <c r="W32" s="112"/>
      <c r="X32" s="149"/>
      <c r="Y32" s="149"/>
      <c r="Z32" s="9" t="s">
        <v>3</v>
      </c>
      <c r="AA32" s="149"/>
      <c r="AB32" s="149"/>
      <c r="AC32" s="9" t="s">
        <v>4</v>
      </c>
      <c r="AD32" s="165" t="s">
        <v>42</v>
      </c>
      <c r="AE32" s="166"/>
      <c r="AF32" s="166"/>
      <c r="AG32" s="167"/>
      <c r="AH32" s="44"/>
    </row>
    <row r="33" spans="1:34" ht="13" customHeight="1">
      <c r="B33" s="174"/>
      <c r="C33" s="175"/>
      <c r="D33" s="175"/>
      <c r="E33" s="186" t="s">
        <v>48</v>
      </c>
      <c r="F33" s="187"/>
      <c r="G33" s="187"/>
      <c r="H33" s="187"/>
      <c r="I33" s="187"/>
      <c r="J33" s="187"/>
      <c r="K33" s="187"/>
      <c r="L33" s="187"/>
      <c r="M33" s="187"/>
      <c r="N33" s="187"/>
      <c r="O33" s="187"/>
      <c r="P33" s="187"/>
      <c r="Q33" s="187"/>
      <c r="R33" s="187"/>
      <c r="S33" s="187"/>
      <c r="T33" s="187"/>
      <c r="U33" s="187"/>
      <c r="V33" s="187"/>
      <c r="W33" s="188"/>
      <c r="X33" s="149"/>
      <c r="Y33" s="149"/>
      <c r="Z33" s="9" t="s">
        <v>3</v>
      </c>
      <c r="AA33" s="149"/>
      <c r="AB33" s="149"/>
      <c r="AC33" s="9" t="s">
        <v>4</v>
      </c>
      <c r="AD33" s="162" t="s">
        <v>42</v>
      </c>
      <c r="AE33" s="163"/>
      <c r="AF33" s="163"/>
      <c r="AG33" s="164"/>
      <c r="AH33" s="44"/>
    </row>
    <row r="34" spans="1:34" ht="13" customHeight="1">
      <c r="B34" s="196" t="s">
        <v>49</v>
      </c>
      <c r="C34" s="197"/>
      <c r="D34" s="197"/>
      <c r="E34" s="195" t="s">
        <v>50</v>
      </c>
      <c r="F34" s="104"/>
      <c r="G34" s="104"/>
      <c r="H34" s="105"/>
      <c r="I34" s="119" t="s">
        <v>51</v>
      </c>
      <c r="J34" s="119"/>
      <c r="K34" s="119"/>
      <c r="L34" s="119"/>
      <c r="M34" s="119"/>
      <c r="N34" s="119"/>
      <c r="O34" s="119"/>
      <c r="P34" s="119"/>
      <c r="Q34" s="119"/>
      <c r="R34" s="119"/>
      <c r="S34" s="119"/>
      <c r="T34" s="119"/>
      <c r="U34" s="109" t="s">
        <v>52</v>
      </c>
      <c r="V34" s="109"/>
      <c r="W34" s="109"/>
      <c r="X34" s="109"/>
      <c r="Y34" s="114" t="s">
        <v>51</v>
      </c>
      <c r="Z34" s="114"/>
      <c r="AA34" s="114"/>
      <c r="AB34" s="114"/>
      <c r="AC34" s="114"/>
      <c r="AD34" s="114"/>
      <c r="AE34" s="114"/>
      <c r="AF34" s="114"/>
      <c r="AG34" s="115"/>
    </row>
    <row r="35" spans="1:34" ht="13" customHeight="1" thickBot="1">
      <c r="A35" t="s">
        <v>915</v>
      </c>
      <c r="B35" s="198"/>
      <c r="C35" s="199"/>
      <c r="D35" s="199"/>
      <c r="E35" s="200" t="s">
        <v>53</v>
      </c>
      <c r="F35" s="101"/>
      <c r="G35" s="101"/>
      <c r="H35" s="102"/>
      <c r="I35" s="201"/>
      <c r="J35" s="201"/>
      <c r="K35" s="201"/>
      <c r="L35" s="201"/>
      <c r="M35" s="201"/>
      <c r="N35" s="201"/>
      <c r="O35" s="201"/>
      <c r="P35" s="201"/>
      <c r="Q35" s="201"/>
      <c r="R35" s="201"/>
      <c r="S35" s="201"/>
      <c r="T35" s="201"/>
      <c r="U35" s="101" t="s">
        <v>54</v>
      </c>
      <c r="V35" s="101"/>
      <c r="W35" s="101"/>
      <c r="X35" s="102"/>
      <c r="Y35" s="141"/>
      <c r="Z35" s="142"/>
      <c r="AA35" s="42" t="s">
        <v>3</v>
      </c>
      <c r="AB35" s="143"/>
      <c r="AC35" s="144"/>
      <c r="AD35" s="43" t="s">
        <v>4</v>
      </c>
      <c r="AE35" s="145"/>
      <c r="AF35" s="144"/>
      <c r="AG35" s="6" t="s">
        <v>5</v>
      </c>
      <c r="AH35" s="10"/>
    </row>
    <row r="36" spans="1:34" ht="6.65" customHeight="1"/>
    <row r="37" spans="1:34" ht="19.5">
      <c r="B37" s="4" t="s">
        <v>55</v>
      </c>
      <c r="C37" s="4"/>
      <c r="E37" t="s">
        <v>56</v>
      </c>
    </row>
    <row r="38" spans="1:34" ht="14" thickBot="1">
      <c r="B38" t="s">
        <v>57</v>
      </c>
    </row>
    <row r="39" spans="1:34">
      <c r="B39" s="189" t="s">
        <v>58</v>
      </c>
      <c r="C39" s="190"/>
      <c r="D39" s="190"/>
      <c r="E39" s="190"/>
      <c r="F39" s="190"/>
      <c r="G39" s="190"/>
      <c r="H39" s="7"/>
      <c r="I39" s="190" t="s">
        <v>59</v>
      </c>
      <c r="J39" s="190"/>
      <c r="K39" s="190"/>
      <c r="L39" s="190"/>
      <c r="M39" s="190"/>
      <c r="N39" s="191"/>
      <c r="O39" s="192" t="s">
        <v>60</v>
      </c>
      <c r="P39" s="193"/>
      <c r="Q39" s="193"/>
      <c r="R39" s="193"/>
      <c r="S39" s="193"/>
      <c r="T39" s="193"/>
      <c r="U39" s="193"/>
      <c r="V39" s="193"/>
      <c r="W39" s="193"/>
      <c r="X39" s="193"/>
      <c r="Y39" s="193"/>
      <c r="Z39" s="193"/>
      <c r="AA39" s="193"/>
      <c r="AB39" s="193"/>
      <c r="AC39" s="193"/>
      <c r="AD39" s="194"/>
      <c r="AE39" s="97" t="s">
        <v>61</v>
      </c>
      <c r="AF39" s="98"/>
      <c r="AG39" s="99"/>
    </row>
    <row r="40" spans="1:34" ht="13" customHeight="1">
      <c r="B40" s="202"/>
      <c r="C40" s="203"/>
      <c r="D40" s="123" t="s">
        <v>3</v>
      </c>
      <c r="E40" s="149"/>
      <c r="F40" s="149"/>
      <c r="G40" s="123" t="s">
        <v>4</v>
      </c>
      <c r="H40" s="206" t="s">
        <v>62</v>
      </c>
      <c r="I40" s="207" t="s">
        <v>42</v>
      </c>
      <c r="J40" s="207"/>
      <c r="K40" s="207"/>
      <c r="L40" s="207"/>
      <c r="M40" s="207"/>
      <c r="N40" s="207"/>
      <c r="O40" s="208"/>
      <c r="P40" s="208"/>
      <c r="Q40" s="208"/>
      <c r="R40" s="208"/>
      <c r="S40" s="208"/>
      <c r="T40" s="208"/>
      <c r="U40" s="208"/>
      <c r="V40" s="208"/>
      <c r="W40" s="208"/>
      <c r="X40" s="208"/>
      <c r="Y40" s="208"/>
      <c r="Z40" s="208"/>
      <c r="AA40" s="208"/>
      <c r="AB40" s="208"/>
      <c r="AC40" s="208"/>
      <c r="AD40" s="209"/>
      <c r="AE40" s="212" t="s">
        <v>42</v>
      </c>
      <c r="AF40" s="208"/>
      <c r="AG40" s="213"/>
    </row>
    <row r="41" spans="1:34" ht="13" customHeight="1">
      <c r="B41" s="204"/>
      <c r="C41" s="205"/>
      <c r="D41" s="123"/>
      <c r="E41" s="149"/>
      <c r="F41" s="149"/>
      <c r="G41" s="123"/>
      <c r="H41" s="206"/>
      <c r="I41" s="149"/>
      <c r="J41" s="149"/>
      <c r="K41" s="9" t="s">
        <v>3</v>
      </c>
      <c r="L41" s="149"/>
      <c r="M41" s="149"/>
      <c r="N41" s="9" t="s">
        <v>4</v>
      </c>
      <c r="O41" s="210"/>
      <c r="P41" s="210"/>
      <c r="Q41" s="210"/>
      <c r="R41" s="210"/>
      <c r="S41" s="210"/>
      <c r="T41" s="210"/>
      <c r="U41" s="210"/>
      <c r="V41" s="210"/>
      <c r="W41" s="210"/>
      <c r="X41" s="210"/>
      <c r="Y41" s="210"/>
      <c r="Z41" s="210"/>
      <c r="AA41" s="210"/>
      <c r="AB41" s="210"/>
      <c r="AC41" s="210"/>
      <c r="AD41" s="211"/>
      <c r="AE41" s="214"/>
      <c r="AF41" s="215"/>
      <c r="AG41" s="216"/>
    </row>
    <row r="42" spans="1:34" ht="13" customHeight="1">
      <c r="B42" s="202"/>
      <c r="C42" s="203"/>
      <c r="D42" s="123" t="s">
        <v>3</v>
      </c>
      <c r="E42" s="149"/>
      <c r="F42" s="149"/>
      <c r="G42" s="123" t="s">
        <v>4</v>
      </c>
      <c r="H42" s="206" t="s">
        <v>62</v>
      </c>
      <c r="I42" s="207" t="s">
        <v>42</v>
      </c>
      <c r="J42" s="207"/>
      <c r="K42" s="207"/>
      <c r="L42" s="207"/>
      <c r="M42" s="207"/>
      <c r="N42" s="207"/>
      <c r="O42" s="217"/>
      <c r="P42" s="218"/>
      <c r="Q42" s="218"/>
      <c r="R42" s="218"/>
      <c r="S42" s="218"/>
      <c r="T42" s="218"/>
      <c r="U42" s="218"/>
      <c r="V42" s="218"/>
      <c r="W42" s="218"/>
      <c r="X42" s="218"/>
      <c r="Y42" s="218"/>
      <c r="Z42" s="218"/>
      <c r="AA42" s="218"/>
      <c r="AB42" s="218"/>
      <c r="AC42" s="218"/>
      <c r="AD42" s="218"/>
      <c r="AE42" s="212" t="s">
        <v>42</v>
      </c>
      <c r="AF42" s="208"/>
      <c r="AG42" s="213"/>
    </row>
    <row r="43" spans="1:34" ht="13" customHeight="1">
      <c r="B43" s="204"/>
      <c r="C43" s="205"/>
      <c r="D43" s="123"/>
      <c r="E43" s="149"/>
      <c r="F43" s="149"/>
      <c r="G43" s="123"/>
      <c r="H43" s="206"/>
      <c r="I43" s="149"/>
      <c r="J43" s="149"/>
      <c r="K43" s="9" t="s">
        <v>3</v>
      </c>
      <c r="L43" s="149"/>
      <c r="M43" s="149"/>
      <c r="N43" s="9" t="s">
        <v>4</v>
      </c>
      <c r="O43" s="217"/>
      <c r="P43" s="218"/>
      <c r="Q43" s="218"/>
      <c r="R43" s="218"/>
      <c r="S43" s="218"/>
      <c r="T43" s="218"/>
      <c r="U43" s="218"/>
      <c r="V43" s="218"/>
      <c r="W43" s="218"/>
      <c r="X43" s="218"/>
      <c r="Y43" s="218"/>
      <c r="Z43" s="218"/>
      <c r="AA43" s="218"/>
      <c r="AB43" s="218"/>
      <c r="AC43" s="218"/>
      <c r="AD43" s="218"/>
      <c r="AE43" s="214"/>
      <c r="AF43" s="215"/>
      <c r="AG43" s="216"/>
    </row>
    <row r="44" spans="1:34" ht="13" customHeight="1">
      <c r="B44" s="202"/>
      <c r="C44" s="203"/>
      <c r="D44" s="123" t="s">
        <v>3</v>
      </c>
      <c r="E44" s="149"/>
      <c r="F44" s="149"/>
      <c r="G44" s="123" t="s">
        <v>4</v>
      </c>
      <c r="H44" s="206" t="s">
        <v>62</v>
      </c>
      <c r="I44" s="207" t="s">
        <v>42</v>
      </c>
      <c r="J44" s="207"/>
      <c r="K44" s="207"/>
      <c r="L44" s="207"/>
      <c r="M44" s="207"/>
      <c r="N44" s="207"/>
      <c r="O44" s="217"/>
      <c r="P44" s="218"/>
      <c r="Q44" s="218"/>
      <c r="R44" s="218"/>
      <c r="S44" s="218"/>
      <c r="T44" s="218"/>
      <c r="U44" s="218"/>
      <c r="V44" s="218"/>
      <c r="W44" s="218"/>
      <c r="X44" s="218"/>
      <c r="Y44" s="218"/>
      <c r="Z44" s="218"/>
      <c r="AA44" s="218"/>
      <c r="AB44" s="218"/>
      <c r="AC44" s="218"/>
      <c r="AD44" s="218"/>
      <c r="AE44" s="212" t="s">
        <v>42</v>
      </c>
      <c r="AF44" s="208"/>
      <c r="AG44" s="213"/>
    </row>
    <row r="45" spans="1:34" ht="13" customHeight="1">
      <c r="B45" s="204"/>
      <c r="C45" s="205"/>
      <c r="D45" s="123"/>
      <c r="E45" s="149"/>
      <c r="F45" s="149"/>
      <c r="G45" s="123"/>
      <c r="H45" s="206"/>
      <c r="I45" s="149"/>
      <c r="J45" s="149"/>
      <c r="K45" s="9" t="s">
        <v>3</v>
      </c>
      <c r="L45" s="149"/>
      <c r="M45" s="149"/>
      <c r="N45" s="9" t="s">
        <v>4</v>
      </c>
      <c r="O45" s="217"/>
      <c r="P45" s="218"/>
      <c r="Q45" s="218"/>
      <c r="R45" s="218"/>
      <c r="S45" s="218"/>
      <c r="T45" s="218"/>
      <c r="U45" s="218"/>
      <c r="V45" s="218"/>
      <c r="W45" s="218"/>
      <c r="X45" s="218"/>
      <c r="Y45" s="218"/>
      <c r="Z45" s="218"/>
      <c r="AA45" s="218"/>
      <c r="AB45" s="218"/>
      <c r="AC45" s="218"/>
      <c r="AD45" s="218"/>
      <c r="AE45" s="214"/>
      <c r="AF45" s="215"/>
      <c r="AG45" s="216"/>
    </row>
    <row r="46" spans="1:34" ht="13" customHeight="1">
      <c r="B46" s="202"/>
      <c r="C46" s="203"/>
      <c r="D46" s="123" t="s">
        <v>3</v>
      </c>
      <c r="E46" s="149"/>
      <c r="F46" s="149"/>
      <c r="G46" s="123" t="s">
        <v>4</v>
      </c>
      <c r="H46" s="206" t="s">
        <v>62</v>
      </c>
      <c r="I46" s="207" t="s">
        <v>42</v>
      </c>
      <c r="J46" s="207"/>
      <c r="K46" s="207"/>
      <c r="L46" s="207"/>
      <c r="M46" s="207"/>
      <c r="N46" s="207"/>
      <c r="O46" s="217"/>
      <c r="P46" s="218"/>
      <c r="Q46" s="218"/>
      <c r="R46" s="218"/>
      <c r="S46" s="218"/>
      <c r="T46" s="218"/>
      <c r="U46" s="218"/>
      <c r="V46" s="218"/>
      <c r="W46" s="218"/>
      <c r="X46" s="218"/>
      <c r="Y46" s="218"/>
      <c r="Z46" s="218"/>
      <c r="AA46" s="218"/>
      <c r="AB46" s="218"/>
      <c r="AC46" s="218"/>
      <c r="AD46" s="218"/>
      <c r="AE46" s="212" t="s">
        <v>42</v>
      </c>
      <c r="AF46" s="208"/>
      <c r="AG46" s="213"/>
    </row>
    <row r="47" spans="1:34" ht="13" customHeight="1">
      <c r="B47" s="204"/>
      <c r="C47" s="205"/>
      <c r="D47" s="123"/>
      <c r="E47" s="149"/>
      <c r="F47" s="149"/>
      <c r="G47" s="123"/>
      <c r="H47" s="206"/>
      <c r="I47" s="149"/>
      <c r="J47" s="149"/>
      <c r="K47" s="9" t="s">
        <v>3</v>
      </c>
      <c r="L47" s="149"/>
      <c r="M47" s="149"/>
      <c r="N47" s="9" t="s">
        <v>4</v>
      </c>
      <c r="O47" s="217"/>
      <c r="P47" s="218"/>
      <c r="Q47" s="218"/>
      <c r="R47" s="218"/>
      <c r="S47" s="218"/>
      <c r="T47" s="218"/>
      <c r="U47" s="218"/>
      <c r="V47" s="218"/>
      <c r="W47" s="218"/>
      <c r="X47" s="218"/>
      <c r="Y47" s="218"/>
      <c r="Z47" s="218"/>
      <c r="AA47" s="218"/>
      <c r="AB47" s="218"/>
      <c r="AC47" s="218"/>
      <c r="AD47" s="218"/>
      <c r="AE47" s="214"/>
      <c r="AF47" s="215"/>
      <c r="AG47" s="216"/>
    </row>
    <row r="48" spans="1:34" ht="13" customHeight="1">
      <c r="B48" s="202"/>
      <c r="C48" s="203"/>
      <c r="D48" s="123" t="s">
        <v>3</v>
      </c>
      <c r="E48" s="149"/>
      <c r="F48" s="149"/>
      <c r="G48" s="123" t="s">
        <v>4</v>
      </c>
      <c r="H48" s="206" t="s">
        <v>62</v>
      </c>
      <c r="I48" s="207" t="s">
        <v>42</v>
      </c>
      <c r="J48" s="207"/>
      <c r="K48" s="207"/>
      <c r="L48" s="207"/>
      <c r="M48" s="207"/>
      <c r="N48" s="207"/>
      <c r="O48" s="217"/>
      <c r="P48" s="218"/>
      <c r="Q48" s="218"/>
      <c r="R48" s="218"/>
      <c r="S48" s="218"/>
      <c r="T48" s="218"/>
      <c r="U48" s="218"/>
      <c r="V48" s="218"/>
      <c r="W48" s="218"/>
      <c r="X48" s="218"/>
      <c r="Y48" s="218"/>
      <c r="Z48" s="218"/>
      <c r="AA48" s="218"/>
      <c r="AB48" s="218"/>
      <c r="AC48" s="218"/>
      <c r="AD48" s="218"/>
      <c r="AE48" s="212" t="s">
        <v>42</v>
      </c>
      <c r="AF48" s="208"/>
      <c r="AG48" s="213"/>
    </row>
    <row r="49" spans="2:38" ht="13" customHeight="1">
      <c r="B49" s="204"/>
      <c r="C49" s="205"/>
      <c r="D49" s="123"/>
      <c r="E49" s="149"/>
      <c r="F49" s="149"/>
      <c r="G49" s="123"/>
      <c r="H49" s="206"/>
      <c r="I49" s="149"/>
      <c r="J49" s="149"/>
      <c r="K49" s="9" t="s">
        <v>3</v>
      </c>
      <c r="L49" s="149"/>
      <c r="M49" s="149"/>
      <c r="N49" s="9" t="s">
        <v>4</v>
      </c>
      <c r="O49" s="217"/>
      <c r="P49" s="218"/>
      <c r="Q49" s="218"/>
      <c r="R49" s="218"/>
      <c r="S49" s="218"/>
      <c r="T49" s="218"/>
      <c r="U49" s="218"/>
      <c r="V49" s="218"/>
      <c r="W49" s="218"/>
      <c r="X49" s="218"/>
      <c r="Y49" s="218"/>
      <c r="Z49" s="218"/>
      <c r="AA49" s="218"/>
      <c r="AB49" s="218"/>
      <c r="AC49" s="218"/>
      <c r="AD49" s="218"/>
      <c r="AE49" s="214"/>
      <c r="AF49" s="215"/>
      <c r="AG49" s="216"/>
    </row>
    <row r="50" spans="2:38" ht="13" customHeight="1">
      <c r="B50" s="202"/>
      <c r="C50" s="203"/>
      <c r="D50" s="123" t="s">
        <v>3</v>
      </c>
      <c r="E50" s="149"/>
      <c r="F50" s="149"/>
      <c r="G50" s="123" t="s">
        <v>4</v>
      </c>
      <c r="H50" s="206" t="s">
        <v>62</v>
      </c>
      <c r="I50" s="207" t="s">
        <v>42</v>
      </c>
      <c r="J50" s="207"/>
      <c r="K50" s="207"/>
      <c r="L50" s="207"/>
      <c r="M50" s="207"/>
      <c r="N50" s="207"/>
      <c r="O50" s="208"/>
      <c r="P50" s="208"/>
      <c r="Q50" s="208"/>
      <c r="R50" s="208"/>
      <c r="S50" s="208"/>
      <c r="T50" s="208"/>
      <c r="U50" s="208"/>
      <c r="V50" s="208"/>
      <c r="W50" s="208"/>
      <c r="X50" s="208"/>
      <c r="Y50" s="208"/>
      <c r="Z50" s="208"/>
      <c r="AA50" s="208"/>
      <c r="AB50" s="208"/>
      <c r="AC50" s="208"/>
      <c r="AD50" s="209"/>
      <c r="AE50" s="212" t="s">
        <v>42</v>
      </c>
      <c r="AF50" s="208"/>
      <c r="AG50" s="213"/>
    </row>
    <row r="51" spans="2:38" ht="13" customHeight="1">
      <c r="B51" s="204"/>
      <c r="C51" s="205"/>
      <c r="D51" s="123"/>
      <c r="E51" s="149"/>
      <c r="F51" s="149"/>
      <c r="G51" s="123"/>
      <c r="H51" s="206"/>
      <c r="I51" s="149"/>
      <c r="J51" s="149"/>
      <c r="K51" s="9" t="s">
        <v>3</v>
      </c>
      <c r="L51" s="149"/>
      <c r="M51" s="149"/>
      <c r="N51" s="9" t="s">
        <v>4</v>
      </c>
      <c r="O51" s="210"/>
      <c r="P51" s="210"/>
      <c r="Q51" s="210"/>
      <c r="R51" s="210"/>
      <c r="S51" s="210"/>
      <c r="T51" s="210"/>
      <c r="U51" s="210"/>
      <c r="V51" s="210"/>
      <c r="W51" s="210"/>
      <c r="X51" s="210"/>
      <c r="Y51" s="210"/>
      <c r="Z51" s="210"/>
      <c r="AA51" s="210"/>
      <c r="AB51" s="210"/>
      <c r="AC51" s="210"/>
      <c r="AD51" s="211"/>
      <c r="AE51" s="214"/>
      <c r="AF51" s="215"/>
      <c r="AG51" s="216"/>
    </row>
    <row r="52" spans="2:38" ht="13" customHeight="1">
      <c r="B52" s="202"/>
      <c r="C52" s="203"/>
      <c r="D52" s="123" t="s">
        <v>3</v>
      </c>
      <c r="E52" s="149"/>
      <c r="F52" s="149"/>
      <c r="G52" s="123" t="s">
        <v>4</v>
      </c>
      <c r="H52" s="206" t="s">
        <v>62</v>
      </c>
      <c r="I52" s="207" t="s">
        <v>42</v>
      </c>
      <c r="J52" s="207"/>
      <c r="K52" s="207"/>
      <c r="L52" s="207"/>
      <c r="M52" s="207"/>
      <c r="N52" s="207"/>
      <c r="O52" s="217"/>
      <c r="P52" s="218"/>
      <c r="Q52" s="218"/>
      <c r="R52" s="218"/>
      <c r="S52" s="218"/>
      <c r="T52" s="218"/>
      <c r="U52" s="218"/>
      <c r="V52" s="218"/>
      <c r="W52" s="218"/>
      <c r="X52" s="218"/>
      <c r="Y52" s="218"/>
      <c r="Z52" s="218"/>
      <c r="AA52" s="218"/>
      <c r="AB52" s="218"/>
      <c r="AC52" s="218"/>
      <c r="AD52" s="218"/>
      <c r="AE52" s="212" t="s">
        <v>42</v>
      </c>
      <c r="AF52" s="208"/>
      <c r="AG52" s="213"/>
    </row>
    <row r="53" spans="2:38" ht="13" customHeight="1">
      <c r="B53" s="204"/>
      <c r="C53" s="205"/>
      <c r="D53" s="123"/>
      <c r="E53" s="149"/>
      <c r="F53" s="149"/>
      <c r="G53" s="123"/>
      <c r="H53" s="206"/>
      <c r="I53" s="149"/>
      <c r="J53" s="149"/>
      <c r="K53" s="9" t="s">
        <v>3</v>
      </c>
      <c r="L53" s="149"/>
      <c r="M53" s="149"/>
      <c r="N53" s="9" t="s">
        <v>4</v>
      </c>
      <c r="O53" s="217"/>
      <c r="P53" s="218"/>
      <c r="Q53" s="218"/>
      <c r="R53" s="218"/>
      <c r="S53" s="218"/>
      <c r="T53" s="218"/>
      <c r="U53" s="218"/>
      <c r="V53" s="218"/>
      <c r="W53" s="218"/>
      <c r="X53" s="218"/>
      <c r="Y53" s="218"/>
      <c r="Z53" s="218"/>
      <c r="AA53" s="218"/>
      <c r="AB53" s="218"/>
      <c r="AC53" s="218"/>
      <c r="AD53" s="218"/>
      <c r="AE53" s="214"/>
      <c r="AF53" s="215"/>
      <c r="AG53" s="216"/>
    </row>
    <row r="54" spans="2:38" ht="13" customHeight="1">
      <c r="B54" s="202"/>
      <c r="C54" s="203"/>
      <c r="D54" s="123" t="s">
        <v>3</v>
      </c>
      <c r="E54" s="149"/>
      <c r="F54" s="149"/>
      <c r="G54" s="123" t="s">
        <v>4</v>
      </c>
      <c r="H54" s="206" t="s">
        <v>62</v>
      </c>
      <c r="I54" s="207" t="s">
        <v>42</v>
      </c>
      <c r="J54" s="207"/>
      <c r="K54" s="207"/>
      <c r="L54" s="207"/>
      <c r="M54" s="207"/>
      <c r="N54" s="207"/>
      <c r="O54" s="217" t="s">
        <v>915</v>
      </c>
      <c r="P54" s="218"/>
      <c r="Q54" s="218"/>
      <c r="R54" s="218"/>
      <c r="S54" s="218"/>
      <c r="T54" s="218"/>
      <c r="U54" s="218"/>
      <c r="V54" s="218"/>
      <c r="W54" s="218"/>
      <c r="X54" s="218"/>
      <c r="Y54" s="218"/>
      <c r="Z54" s="218"/>
      <c r="AA54" s="218"/>
      <c r="AB54" s="218"/>
      <c r="AC54" s="218"/>
      <c r="AD54" s="218"/>
      <c r="AE54" s="212" t="s">
        <v>42</v>
      </c>
      <c r="AF54" s="208"/>
      <c r="AG54" s="213"/>
      <c r="AH54" s="73"/>
      <c r="AI54" s="27"/>
      <c r="AJ54" s="27"/>
      <c r="AK54" s="27"/>
      <c r="AL54" s="27"/>
    </row>
    <row r="55" spans="2:38" ht="13" customHeight="1">
      <c r="B55" s="204"/>
      <c r="C55" s="205"/>
      <c r="D55" s="123"/>
      <c r="E55" s="149"/>
      <c r="F55" s="149"/>
      <c r="G55" s="123"/>
      <c r="H55" s="206"/>
      <c r="I55" s="149"/>
      <c r="J55" s="149"/>
      <c r="K55" s="9" t="s">
        <v>3</v>
      </c>
      <c r="L55" s="149"/>
      <c r="M55" s="149"/>
      <c r="N55" s="9" t="s">
        <v>4</v>
      </c>
      <c r="O55" s="217"/>
      <c r="P55" s="218"/>
      <c r="Q55" s="218"/>
      <c r="R55" s="218"/>
      <c r="S55" s="218"/>
      <c r="T55" s="218"/>
      <c r="U55" s="218"/>
      <c r="V55" s="218"/>
      <c r="W55" s="218"/>
      <c r="X55" s="218"/>
      <c r="Y55" s="218"/>
      <c r="Z55" s="218"/>
      <c r="AA55" s="218"/>
      <c r="AB55" s="218"/>
      <c r="AC55" s="218"/>
      <c r="AD55" s="218"/>
      <c r="AE55" s="214"/>
      <c r="AF55" s="215"/>
      <c r="AG55" s="216"/>
      <c r="AH55" s="73"/>
      <c r="AI55" s="27"/>
      <c r="AJ55" s="27"/>
      <c r="AK55" s="27"/>
      <c r="AL55" s="27"/>
    </row>
    <row r="56" spans="2:38" ht="13" customHeight="1">
      <c r="B56" s="219" t="s">
        <v>63</v>
      </c>
      <c r="C56" s="220"/>
      <c r="D56" s="220"/>
      <c r="E56" s="220"/>
      <c r="F56" s="220"/>
      <c r="G56" s="220"/>
      <c r="H56" s="220"/>
      <c r="I56" s="220"/>
      <c r="J56" s="220"/>
      <c r="K56" s="220"/>
      <c r="L56" s="220"/>
      <c r="M56" s="220"/>
      <c r="N56" s="220"/>
      <c r="O56" s="220"/>
      <c r="P56" s="220"/>
      <c r="Q56" s="220"/>
      <c r="R56" s="220"/>
      <c r="S56" s="220"/>
      <c r="T56" s="220"/>
      <c r="U56" s="220"/>
      <c r="V56" s="220"/>
      <c r="W56" s="220"/>
      <c r="X56" s="220"/>
      <c r="Y56" s="220"/>
      <c r="Z56" s="220"/>
      <c r="AA56" s="220"/>
      <c r="AB56" s="220"/>
      <c r="AC56" s="220"/>
      <c r="AD56" s="220"/>
      <c r="AE56" s="109"/>
      <c r="AF56" s="109"/>
      <c r="AG56" s="221"/>
    </row>
    <row r="57" spans="2:38" ht="13" customHeight="1">
      <c r="B57" s="222"/>
      <c r="C57" s="150"/>
      <c r="D57" s="123" t="s">
        <v>3</v>
      </c>
      <c r="E57" s="149"/>
      <c r="F57" s="149"/>
      <c r="G57" s="225" t="s">
        <v>4</v>
      </c>
      <c r="H57" s="227" t="s">
        <v>62</v>
      </c>
      <c r="I57" s="207" t="s">
        <v>42</v>
      </c>
      <c r="J57" s="207"/>
      <c r="K57" s="207"/>
      <c r="L57" s="207"/>
      <c r="M57" s="207"/>
      <c r="N57" s="229"/>
      <c r="O57" s="212"/>
      <c r="P57" s="208"/>
      <c r="Q57" s="208"/>
      <c r="R57" s="208"/>
      <c r="S57" s="208"/>
      <c r="T57" s="208"/>
      <c r="U57" s="208"/>
      <c r="V57" s="208"/>
      <c r="W57" s="208"/>
      <c r="X57" s="208"/>
      <c r="Y57" s="208"/>
      <c r="Z57" s="208"/>
      <c r="AA57" s="208"/>
      <c r="AB57" s="208"/>
      <c r="AC57" s="208"/>
      <c r="AD57" s="209"/>
      <c r="AE57" s="212" t="s">
        <v>42</v>
      </c>
      <c r="AF57" s="208"/>
      <c r="AG57" s="213"/>
    </row>
    <row r="58" spans="2:38" ht="13" customHeight="1" thickBot="1">
      <c r="B58" s="223"/>
      <c r="C58" s="142"/>
      <c r="D58" s="224"/>
      <c r="E58" s="141"/>
      <c r="F58" s="141"/>
      <c r="G58" s="226"/>
      <c r="H58" s="228"/>
      <c r="I58" s="141"/>
      <c r="J58" s="141"/>
      <c r="K58" s="34" t="s">
        <v>3</v>
      </c>
      <c r="L58" s="141"/>
      <c r="M58" s="141"/>
      <c r="N58" s="72" t="s">
        <v>4</v>
      </c>
      <c r="O58" s="230"/>
      <c r="P58" s="231"/>
      <c r="Q58" s="231"/>
      <c r="R58" s="231"/>
      <c r="S58" s="231"/>
      <c r="T58" s="231"/>
      <c r="U58" s="231"/>
      <c r="V58" s="231"/>
      <c r="W58" s="231"/>
      <c r="X58" s="231"/>
      <c r="Y58" s="231"/>
      <c r="Z58" s="231"/>
      <c r="AA58" s="231"/>
      <c r="AB58" s="231"/>
      <c r="AC58" s="231"/>
      <c r="AD58" s="232"/>
      <c r="AE58" s="230"/>
      <c r="AF58" s="231"/>
      <c r="AG58" s="233"/>
      <c r="AH58" s="10"/>
      <c r="AI58" s="10"/>
    </row>
    <row r="59" spans="2:38" ht="13.4" customHeight="1"/>
  </sheetData>
  <customSheetViews>
    <customSheetView guid="{E0624EB1-8E89-4C6D-B311-89CC0F48B793}" fitToPage="1">
      <selection activeCell="H27" sqref="H27:S27"/>
      <pageMargins left="0" right="0" top="0" bottom="0" header="0" footer="0"/>
      <pageSetup paperSize="9" scale="98" orientation="portrait" r:id="rId1"/>
    </customSheetView>
    <customSheetView guid="{60B658FF-8995-4732-960C-78FBAD34AA4D}" scale="90" fitToPage="1" printArea="1">
      <selection activeCell="AH6" sqref="AH6"/>
      <pageMargins left="0" right="0" top="0" bottom="0" header="0" footer="0"/>
      <pageSetup paperSize="9" scale="88" orientation="portrait" r:id="rId2"/>
    </customSheetView>
  </customSheetViews>
  <mergeCells count="217">
    <mergeCell ref="B17:D17"/>
    <mergeCell ref="E17:AG17"/>
    <mergeCell ref="B18:D18"/>
    <mergeCell ref="E18:AG18"/>
    <mergeCell ref="B19:D19"/>
    <mergeCell ref="E19:G19"/>
    <mergeCell ref="H19:P19"/>
    <mergeCell ref="Q19:V19"/>
    <mergeCell ref="W19:AG19"/>
    <mergeCell ref="O54:AD55"/>
    <mergeCell ref="AE54:AG55"/>
    <mergeCell ref="I55:J55"/>
    <mergeCell ref="L55:M55"/>
    <mergeCell ref="AE50:AG51"/>
    <mergeCell ref="I51:J51"/>
    <mergeCell ref="L51:M51"/>
    <mergeCell ref="I52:N52"/>
    <mergeCell ref="O52:AD53"/>
    <mergeCell ref="AE52:AG53"/>
    <mergeCell ref="I53:J53"/>
    <mergeCell ref="L53:M53"/>
    <mergeCell ref="B52:C53"/>
    <mergeCell ref="D52:D53"/>
    <mergeCell ref="E52:F53"/>
    <mergeCell ref="G52:G53"/>
    <mergeCell ref="H52:H53"/>
    <mergeCell ref="B50:C51"/>
    <mergeCell ref="D50:D51"/>
    <mergeCell ref="B56:AG56"/>
    <mergeCell ref="B57:C58"/>
    <mergeCell ref="D57:D58"/>
    <mergeCell ref="E57:F58"/>
    <mergeCell ref="G57:G58"/>
    <mergeCell ref="H57:H58"/>
    <mergeCell ref="I57:N57"/>
    <mergeCell ref="O57:AD58"/>
    <mergeCell ref="AE57:AG58"/>
    <mergeCell ref="I58:J58"/>
    <mergeCell ref="L58:M58"/>
    <mergeCell ref="B54:C55"/>
    <mergeCell ref="D54:D55"/>
    <mergeCell ref="E54:F55"/>
    <mergeCell ref="G54:G55"/>
    <mergeCell ref="H54:H55"/>
    <mergeCell ref="I54:N54"/>
    <mergeCell ref="E50:F51"/>
    <mergeCell ref="G50:G51"/>
    <mergeCell ref="H50:H51"/>
    <mergeCell ref="I50:N50"/>
    <mergeCell ref="O50:AD51"/>
    <mergeCell ref="B48:C49"/>
    <mergeCell ref="D48:D49"/>
    <mergeCell ref="E48:F49"/>
    <mergeCell ref="G48:G49"/>
    <mergeCell ref="H48:H49"/>
    <mergeCell ref="I48:N48"/>
    <mergeCell ref="O48:AD49"/>
    <mergeCell ref="AE48:AG49"/>
    <mergeCell ref="I49:J49"/>
    <mergeCell ref="L49:M49"/>
    <mergeCell ref="B46:C47"/>
    <mergeCell ref="D46:D47"/>
    <mergeCell ref="E46:F47"/>
    <mergeCell ref="G46:G47"/>
    <mergeCell ref="H46:H47"/>
    <mergeCell ref="I46:N46"/>
    <mergeCell ref="O46:AD47"/>
    <mergeCell ref="AE46:AG47"/>
    <mergeCell ref="I47:J47"/>
    <mergeCell ref="L47:M47"/>
    <mergeCell ref="B44:C45"/>
    <mergeCell ref="D44:D45"/>
    <mergeCell ref="E44:F45"/>
    <mergeCell ref="G44:G45"/>
    <mergeCell ref="H44:H45"/>
    <mergeCell ref="I44:N44"/>
    <mergeCell ref="O44:AD45"/>
    <mergeCell ref="AE44:AG45"/>
    <mergeCell ref="I45:J45"/>
    <mergeCell ref="L45:M45"/>
    <mergeCell ref="B42:C43"/>
    <mergeCell ref="D42:D43"/>
    <mergeCell ref="E42:F43"/>
    <mergeCell ref="G42:G43"/>
    <mergeCell ref="H42:H43"/>
    <mergeCell ref="I42:N42"/>
    <mergeCell ref="O42:AD43"/>
    <mergeCell ref="AE42:AG43"/>
    <mergeCell ref="I43:J43"/>
    <mergeCell ref="L43:M43"/>
    <mergeCell ref="B40:C41"/>
    <mergeCell ref="D40:D41"/>
    <mergeCell ref="E40:F41"/>
    <mergeCell ref="G40:G41"/>
    <mergeCell ref="H40:H41"/>
    <mergeCell ref="I40:N40"/>
    <mergeCell ref="O40:AD41"/>
    <mergeCell ref="AE40:AG41"/>
    <mergeCell ref="I41:J41"/>
    <mergeCell ref="L41:M41"/>
    <mergeCell ref="B39:G39"/>
    <mergeCell ref="I39:N39"/>
    <mergeCell ref="O39:AD39"/>
    <mergeCell ref="E30:W30"/>
    <mergeCell ref="E31:W31"/>
    <mergeCell ref="E32:W32"/>
    <mergeCell ref="E33:W33"/>
    <mergeCell ref="E34:H34"/>
    <mergeCell ref="U35:X35"/>
    <mergeCell ref="U34:X34"/>
    <mergeCell ref="Y34:AG34"/>
    <mergeCell ref="B34:D35"/>
    <mergeCell ref="E35:H35"/>
    <mergeCell ref="I35:T35"/>
    <mergeCell ref="I34:T34"/>
    <mergeCell ref="AB35:AC35"/>
    <mergeCell ref="AE35:AF35"/>
    <mergeCell ref="Y35:Z35"/>
    <mergeCell ref="B32:D33"/>
    <mergeCell ref="X32:Y32"/>
    <mergeCell ref="AA32:AB32"/>
    <mergeCell ref="AD32:AG32"/>
    <mergeCell ref="X33:Y33"/>
    <mergeCell ref="AA33:AB33"/>
    <mergeCell ref="B28:D29"/>
    <mergeCell ref="X28:Y28"/>
    <mergeCell ref="AA28:AB28"/>
    <mergeCell ref="AD28:AG28"/>
    <mergeCell ref="E26:W26"/>
    <mergeCell ref="E27:W27"/>
    <mergeCell ref="E28:W28"/>
    <mergeCell ref="E29:W29"/>
    <mergeCell ref="X29:Y29"/>
    <mergeCell ref="AA29:AB29"/>
    <mergeCell ref="AD29:AG29"/>
    <mergeCell ref="AA26:AB26"/>
    <mergeCell ref="B22:D23"/>
    <mergeCell ref="X22:Y22"/>
    <mergeCell ref="AA22:AB22"/>
    <mergeCell ref="X23:Y23"/>
    <mergeCell ref="AA23:AB23"/>
    <mergeCell ref="AD26:AG26"/>
    <mergeCell ref="X27:Y27"/>
    <mergeCell ref="AA27:AB27"/>
    <mergeCell ref="AD27:AG27"/>
    <mergeCell ref="U7:V7"/>
    <mergeCell ref="W7:AB7"/>
    <mergeCell ref="U11:AB11"/>
    <mergeCell ref="W9:AB9"/>
    <mergeCell ref="B12:D13"/>
    <mergeCell ref="AD33:AG33"/>
    <mergeCell ref="AD23:AG23"/>
    <mergeCell ref="AD24:AG24"/>
    <mergeCell ref="AD25:AG25"/>
    <mergeCell ref="AD30:AG30"/>
    <mergeCell ref="AD31:AG31"/>
    <mergeCell ref="E22:W23"/>
    <mergeCell ref="X26:Y26"/>
    <mergeCell ref="B30:D31"/>
    <mergeCell ref="X30:Y30"/>
    <mergeCell ref="AA30:AB30"/>
    <mergeCell ref="X31:Y31"/>
    <mergeCell ref="AA31:AB31"/>
    <mergeCell ref="B26:D27"/>
    <mergeCell ref="B24:D25"/>
    <mergeCell ref="X24:Y24"/>
    <mergeCell ref="AA24:AB24"/>
    <mergeCell ref="X25:Y25"/>
    <mergeCell ref="AA25:AB25"/>
    <mergeCell ref="AC7:AG12"/>
    <mergeCell ref="U10:AB10"/>
    <mergeCell ref="F12:I12"/>
    <mergeCell ref="J12:T12"/>
    <mergeCell ref="U8:V8"/>
    <mergeCell ref="E25:W25"/>
    <mergeCell ref="AD22:AG22"/>
    <mergeCell ref="B4:AG4"/>
    <mergeCell ref="W5:X5"/>
    <mergeCell ref="Z5:AA5"/>
    <mergeCell ref="AC5:AD5"/>
    <mergeCell ref="AF5:AG5"/>
    <mergeCell ref="U14:X14"/>
    <mergeCell ref="Y14:Z14"/>
    <mergeCell ref="AB14:AC14"/>
    <mergeCell ref="AE14:AF14"/>
    <mergeCell ref="E13:T13"/>
    <mergeCell ref="E14:T14"/>
    <mergeCell ref="E11:F11"/>
    <mergeCell ref="K11:L11"/>
    <mergeCell ref="N11:O11"/>
    <mergeCell ref="Q11:R11"/>
    <mergeCell ref="S11:T11"/>
    <mergeCell ref="H11:I11"/>
    <mergeCell ref="B2:C2"/>
    <mergeCell ref="D2:AE2"/>
    <mergeCell ref="AE39:AG39"/>
    <mergeCell ref="B14:D14"/>
    <mergeCell ref="B11:D11"/>
    <mergeCell ref="B7:D7"/>
    <mergeCell ref="B9:D9"/>
    <mergeCell ref="B8:D8"/>
    <mergeCell ref="B10:D10"/>
    <mergeCell ref="U9:V9"/>
    <mergeCell ref="E24:W24"/>
    <mergeCell ref="AA12:AB12"/>
    <mergeCell ref="Y13:AG13"/>
    <mergeCell ref="U13:X13"/>
    <mergeCell ref="W8:AB8"/>
    <mergeCell ref="E7:L7"/>
    <mergeCell ref="M7:T7"/>
    <mergeCell ref="E8:L8"/>
    <mergeCell ref="E9:L9"/>
    <mergeCell ref="E10:L10"/>
    <mergeCell ref="M8:T8"/>
    <mergeCell ref="M9:T9"/>
    <mergeCell ref="M10:T10"/>
    <mergeCell ref="U12:Z12"/>
  </mergeCells>
  <phoneticPr fontId="20"/>
  <dataValidations count="17">
    <dataValidation type="list" allowBlank="1" showInputMessage="1" showErrorMessage="1" sqref="AA12:AB12" xr:uid="{E21C26CB-78C3-4B25-A732-835E8B7167FF}">
      <formula1>"選択してください(外国籍のみ),有り,無し"</formula1>
    </dataValidation>
    <dataValidation type="whole" allowBlank="1" showInputMessage="1" showErrorMessage="1" sqref="H11:I11 Z5:AA6" xr:uid="{358552CB-D5B1-43FF-9D3B-4532EA9124B2}">
      <formula1>1</formula1>
      <formula2>12</formula2>
    </dataValidation>
    <dataValidation type="list" allowBlank="1" showInputMessage="1" showErrorMessage="1" sqref="Y34:AG34" xr:uid="{9AF7D197-BA27-4336-84BD-7FAA34A432FA}">
      <formula1>"選択してください(博士学位取得者),課程,論文"</formula1>
    </dataValidation>
    <dataValidation type="list" allowBlank="1" showInputMessage="1" showErrorMessage="1" sqref="AD23:AG23" xr:uid="{FECE7B9C-558B-494A-86CC-E61B708F6BF1}">
      <formula1>"選択してください,卒業"</formula1>
    </dataValidation>
    <dataValidation type="list" allowBlank="1" showInputMessage="1" showErrorMessage="1" sqref="AD32:AG32 AD24:AG24 AD26:AG26 AD28:AG28 AD30:AG30" xr:uid="{834F6264-8B54-4321-A862-B67FE2C5A1F9}">
      <formula1>"選択してください,入学,編入学"</formula1>
    </dataValidation>
    <dataValidation type="list" allowBlank="1" showInputMessage="1" showErrorMessage="1" sqref="AD29:AG29 AD27:AG27" xr:uid="{15959565-61BA-4456-A220-FC1F927894A9}">
      <formula1>"選択してください,卒業,修了,退学"</formula1>
    </dataValidation>
    <dataValidation type="list" allowBlank="1" showInputMessage="1" showErrorMessage="1" sqref="AD25:AG25" xr:uid="{2E7AD0DE-11A1-4650-B1DB-A9056E0C2A77}">
      <formula1>"選択してください,卒業,退学"</formula1>
    </dataValidation>
    <dataValidation type="list" allowBlank="1" showInputMessage="1" showErrorMessage="1" sqref="AD31:AG31" xr:uid="{9D62889A-4841-4DEE-A055-E576DEF22308}">
      <formula1>"選択してください,修了,退学,在学中"</formula1>
    </dataValidation>
    <dataValidation type="list" allowBlank="1" showInputMessage="1" showErrorMessage="1" sqref="AD33:AG33" xr:uid="{D1F2E624-A975-4BA8-86ED-4896EDF464BF}">
      <formula1>"選択してください,修了,退学(研究指導終了),退学(中途),在学中"</formula1>
    </dataValidation>
    <dataValidation type="whole" allowBlank="1" showInputMessage="1" showErrorMessage="1" sqref="AC5:AD6 K11:L11" xr:uid="{465B5B45-3733-4117-B0F5-A9641B31B132}">
      <formula1>1</formula1>
      <formula2>31</formula2>
    </dataValidation>
    <dataValidation type="list" allowBlank="1" showInputMessage="1" showErrorMessage="1" sqref="I46:N46 I40:N40 I48:N48 I42:N42 I44:N44 I50:N50 I52:N52 I54:N54 I57:N57" xr:uid="{567BA87B-8E6D-4282-8F4B-314006BD1965}">
      <formula1>"選択してください,現在に至る,終了(退職)(予定)"</formula1>
    </dataValidation>
    <dataValidation type="list" allowBlank="1" showInputMessage="1" showErrorMessage="1" sqref="AE57:AG58 AE40:AG55" xr:uid="{89D86E0D-3B14-428A-A3A8-1444D7E1E22F}">
      <formula1>"選択してください,常勤,非常勤"</formula1>
    </dataValidation>
    <dataValidation type="list" allowBlank="1" showInputMessage="1" showErrorMessage="1" sqref="AD22:AG22" xr:uid="{BD6F71FB-5B1A-4FD1-9256-78F4504A393D}">
      <formula1>"選択してください,入学"</formula1>
    </dataValidation>
    <dataValidation type="whole" imeMode="halfAlpha" allowBlank="1" showInputMessage="1" showErrorMessage="1" sqref="L49:M49 E57:F58 AB14:AC14 L41:M41 L43:M43 L45:M45 L47:M47 L58:M58 AA22:AB33 AB35:AC35 L51:M51 L55:M55 L53:M53 E40:F55" xr:uid="{FD7D71E9-5ADA-4F80-8A9A-C12C2ABA4565}">
      <formula1>1</formula1>
      <formula2>12</formula2>
    </dataValidation>
    <dataValidation type="whole" imeMode="halfAlpha" allowBlank="1" showInputMessage="1" showErrorMessage="1" sqref="AE35:AF35 AE14:AF14" xr:uid="{FD03D0E5-9823-4152-8D11-94A0FFD2067B}">
      <formula1>1</formula1>
      <formula2>31</formula2>
    </dataValidation>
    <dataValidation type="list" errorStyle="information" allowBlank="1" showInputMessage="1" showErrorMessage="1" error="選択肢にない場合は直接入力してください" sqref="B24:D25 B30:D33" xr:uid="{8DB2E977-F15C-4BF9-994E-8850FDFAA8BD}">
      <formula1>"大学,大学院（修士）,大学院（博士）"</formula1>
    </dataValidation>
    <dataValidation type="list" errorStyle="information" allowBlank="1" showInputMessage="1" showErrorMessage="1" error="選択肢にない場合は直接入力してください" sqref="B26:D29" xr:uid="{0C56CA77-CE96-43A0-A9B5-68D678B9FA5E}">
      <formula1>"選択してください,大学,大学院（修士）,大学院（博士）"</formula1>
    </dataValidation>
  </dataValidations>
  <printOptions horizontalCentered="1"/>
  <pageMargins left="0.47244094488188981" right="0.47244094488188981" top="0.47244094488188981" bottom="0.47244094488188981" header="0.31496062992125984" footer="0.31496062992125984"/>
  <pageSetup paperSize="9" scale="91" fitToHeight="0"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70" r:id="rId6" name="Check Box 46">
              <controlPr defaultSize="0" autoFill="0" autoLine="0" autoPict="0">
                <anchor moveWithCells="1">
                  <from>
                    <xdr:col>1</xdr:col>
                    <xdr:colOff>107950</xdr:colOff>
                    <xdr:row>1</xdr:row>
                    <xdr:rowOff>69850</xdr:rowOff>
                  </from>
                  <to>
                    <xdr:col>2</xdr:col>
                    <xdr:colOff>260350</xdr:colOff>
                    <xdr:row>1</xdr:row>
                    <xdr:rowOff>368300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9130C207-4ED9-4EE0-81D1-DA227D4E1AA7}">
          <x14:formula1>
            <xm:f>記入漏れ確認!$P$5:$P$8</xm:f>
          </x14:formula1>
          <xm:sqref>S11:T11</xm:sqref>
        </x14:dataValidation>
        <x14:dataValidation type="list" allowBlank="1" showInputMessage="1" showErrorMessage="1" xr:uid="{BB354127-3616-49D0-B9F2-D61FFEBC8426}">
          <x14:formula1>
            <xm:f>専門分野一覧!$C$4:$C$285</xm:f>
          </x14:formula1>
          <xm:sqref>E17</xm:sqref>
        </x14:dataValidation>
        <x14:dataValidation type="list" errorStyle="information" allowBlank="1" showInputMessage="1" showErrorMessage="1" error="学位一覧に存在しない場合は直接ご入力ください" xr:uid="{C57D6E30-5B8B-4B2C-B58D-84D761532693}">
          <x14:formula1>
            <xm:f>学位一覧!$B$3:$B$217</xm:f>
          </x14:formula1>
          <xm:sqref>I34:T34</xm:sqref>
        </x14:dataValidation>
        <x14:dataValidation type="list" allowBlank="1" showInputMessage="1" showErrorMessage="1" xr:uid="{6FE744A4-C46B-4462-9ECB-416256ECE789}">
          <x14:formula1>
            <xm:f>在留資格一覧!$B$1:$B$29</xm:f>
          </x14:formula1>
          <xm:sqref>Y13:AG13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3F1C9-E7B9-4FCA-83FF-7D669E0351AA}">
  <sheetPr>
    <tabColor rgb="FFFFFF00"/>
    <pageSetUpPr autoPageBreaks="0" fitToPage="1"/>
  </sheetPr>
  <dimension ref="B2:AJ57"/>
  <sheetViews>
    <sheetView zoomScale="90" zoomScaleNormal="90" zoomScaleSheetLayoutView="100" workbookViewId="0"/>
  </sheetViews>
  <sheetFormatPr defaultColWidth="8.83203125" defaultRowHeight="13.5"/>
  <cols>
    <col min="1" max="2" width="2.33203125" customWidth="1"/>
    <col min="3" max="3" width="3.58203125" customWidth="1"/>
    <col min="4" max="4" width="3.33203125" customWidth="1"/>
    <col min="5" max="5" width="2.33203125" customWidth="1"/>
    <col min="6" max="6" width="3.08203125" customWidth="1"/>
    <col min="7" max="9" width="2.33203125" customWidth="1"/>
    <col min="10" max="10" width="3.83203125" customWidth="1"/>
    <col min="11" max="23" width="2.33203125" customWidth="1"/>
    <col min="24" max="24" width="3.4140625" customWidth="1"/>
    <col min="25" max="25" width="3.1640625" customWidth="1"/>
    <col min="26" max="56" width="2.33203125" customWidth="1"/>
  </cols>
  <sheetData>
    <row r="2" spans="2:36" ht="31.5" customHeight="1">
      <c r="B2" s="245"/>
      <c r="C2" s="245"/>
      <c r="D2" s="95" t="s">
        <v>64</v>
      </c>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75"/>
      <c r="AG2" s="76"/>
      <c r="AH2" s="27"/>
    </row>
    <row r="3" spans="2:36" ht="5.15" customHeight="1"/>
    <row r="4" spans="2:36" ht="23.5">
      <c r="B4" s="135" t="s">
        <v>913</v>
      </c>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row>
    <row r="5" spans="2:36">
      <c r="B5" s="2" t="s">
        <v>1</v>
      </c>
      <c r="C5" s="1"/>
      <c r="D5" s="2"/>
      <c r="E5" s="2"/>
      <c r="F5" s="2"/>
      <c r="G5" s="2"/>
      <c r="H5" s="2"/>
      <c r="I5" s="2"/>
      <c r="J5" s="2"/>
      <c r="K5" s="2"/>
      <c r="L5" s="2"/>
      <c r="M5" s="2"/>
      <c r="N5" s="2"/>
      <c r="O5" s="2"/>
      <c r="P5" s="2"/>
      <c r="Q5" s="2"/>
      <c r="R5" s="2"/>
      <c r="S5" s="2"/>
      <c r="T5" s="2"/>
      <c r="U5" s="2"/>
      <c r="V5" s="35" t="s">
        <v>2</v>
      </c>
      <c r="W5" s="246">
        <v>2024</v>
      </c>
      <c r="X5" s="246"/>
      <c r="Y5" s="36" t="s">
        <v>3</v>
      </c>
      <c r="Z5" s="246">
        <v>4</v>
      </c>
      <c r="AA5" s="246"/>
      <c r="AB5" s="36" t="s">
        <v>4</v>
      </c>
      <c r="AC5" s="246">
        <v>1</v>
      </c>
      <c r="AD5" s="246"/>
      <c r="AE5" s="36" t="s">
        <v>5</v>
      </c>
      <c r="AF5" s="139" t="s">
        <v>6</v>
      </c>
      <c r="AG5" s="139"/>
      <c r="AJ5" s="8"/>
    </row>
    <row r="6" spans="2:36" ht="14" thickBot="1">
      <c r="B6" s="2" t="s">
        <v>7</v>
      </c>
      <c r="C6" s="1"/>
      <c r="D6" s="2"/>
      <c r="E6" s="2"/>
      <c r="F6" s="2"/>
      <c r="G6" s="2"/>
      <c r="H6" s="2"/>
      <c r="I6" s="2"/>
      <c r="J6" s="2"/>
      <c r="K6" s="2"/>
      <c r="L6" s="2"/>
      <c r="M6" s="2"/>
      <c r="N6" s="2"/>
      <c r="O6" s="2"/>
      <c r="P6" s="2"/>
      <c r="Q6" s="2"/>
      <c r="R6" s="2"/>
      <c r="S6" s="2"/>
      <c r="T6" s="2"/>
      <c r="U6" s="2"/>
      <c r="V6" s="2"/>
      <c r="W6" s="14"/>
      <c r="X6" s="14"/>
      <c r="Y6" s="12"/>
      <c r="Z6" s="14"/>
      <c r="AA6" s="14"/>
      <c r="AB6" s="12"/>
      <c r="AC6" s="14"/>
      <c r="AD6" s="14"/>
      <c r="AE6" s="12"/>
      <c r="AF6" s="15"/>
      <c r="AG6" s="15"/>
      <c r="AJ6" s="8"/>
    </row>
    <row r="7" spans="2:36" ht="14.25" customHeight="1">
      <c r="B7" s="106"/>
      <c r="C7" s="107"/>
      <c r="D7" s="108"/>
      <c r="E7" s="118" t="s">
        <v>65</v>
      </c>
      <c r="F7" s="118"/>
      <c r="G7" s="118"/>
      <c r="H7" s="118"/>
      <c r="I7" s="118"/>
      <c r="J7" s="118"/>
      <c r="K7" s="118"/>
      <c r="L7" s="118"/>
      <c r="M7" s="118" t="s">
        <v>9</v>
      </c>
      <c r="N7" s="118"/>
      <c r="O7" s="118"/>
      <c r="P7" s="118"/>
      <c r="Q7" s="118"/>
      <c r="R7" s="118"/>
      <c r="S7" s="118"/>
      <c r="T7" s="118"/>
      <c r="U7" s="118" t="s">
        <v>10</v>
      </c>
      <c r="V7" s="118"/>
      <c r="W7" s="159" t="s">
        <v>66</v>
      </c>
      <c r="X7" s="159"/>
      <c r="Y7" s="159"/>
      <c r="Z7" s="159"/>
      <c r="AA7" s="159"/>
      <c r="AB7" s="159"/>
      <c r="AC7" s="120" t="s">
        <v>917</v>
      </c>
      <c r="AD7" s="121"/>
      <c r="AE7" s="121"/>
      <c r="AF7" s="121"/>
      <c r="AG7" s="122"/>
    </row>
    <row r="8" spans="2:36">
      <c r="B8" s="103" t="s">
        <v>11</v>
      </c>
      <c r="C8" s="104"/>
      <c r="D8" s="105"/>
      <c r="E8" s="113" t="s">
        <v>67</v>
      </c>
      <c r="F8" s="113"/>
      <c r="G8" s="113"/>
      <c r="H8" s="113"/>
      <c r="I8" s="113"/>
      <c r="J8" s="113"/>
      <c r="K8" s="113"/>
      <c r="L8" s="113"/>
      <c r="M8" s="113" t="s">
        <v>68</v>
      </c>
      <c r="N8" s="113"/>
      <c r="O8" s="113"/>
      <c r="P8" s="113"/>
      <c r="Q8" s="113"/>
      <c r="R8" s="113"/>
      <c r="S8" s="113"/>
      <c r="T8" s="113"/>
      <c r="U8" s="109" t="s">
        <v>12</v>
      </c>
      <c r="V8" s="109"/>
      <c r="W8" s="247" t="s">
        <v>69</v>
      </c>
      <c r="X8" s="247"/>
      <c r="Y8" s="247"/>
      <c r="Z8" s="247"/>
      <c r="AA8" s="247"/>
      <c r="AB8" s="247"/>
      <c r="AC8" s="123"/>
      <c r="AD8" s="123"/>
      <c r="AE8" s="123"/>
      <c r="AF8" s="123"/>
      <c r="AG8" s="124"/>
    </row>
    <row r="9" spans="2:36" ht="15.65" customHeight="1">
      <c r="B9" s="103" t="s">
        <v>13</v>
      </c>
      <c r="C9" s="104"/>
      <c r="D9" s="105"/>
      <c r="E9" s="113" t="s">
        <v>70</v>
      </c>
      <c r="F9" s="113"/>
      <c r="G9" s="113"/>
      <c r="H9" s="113"/>
      <c r="I9" s="113"/>
      <c r="J9" s="113"/>
      <c r="K9" s="113"/>
      <c r="L9" s="113"/>
      <c r="M9" s="113" t="s">
        <v>71</v>
      </c>
      <c r="N9" s="113"/>
      <c r="O9" s="113"/>
      <c r="P9" s="113"/>
      <c r="Q9" s="113"/>
      <c r="R9" s="113"/>
      <c r="S9" s="113"/>
      <c r="T9" s="113"/>
      <c r="U9" s="109" t="s">
        <v>14</v>
      </c>
      <c r="V9" s="109"/>
      <c r="W9" s="247" t="s">
        <v>72</v>
      </c>
      <c r="X9" s="247"/>
      <c r="Y9" s="247"/>
      <c r="Z9" s="247"/>
      <c r="AA9" s="247"/>
      <c r="AB9" s="247"/>
      <c r="AC9" s="123"/>
      <c r="AD9" s="123"/>
      <c r="AE9" s="123"/>
      <c r="AF9" s="123"/>
      <c r="AG9" s="124"/>
    </row>
    <row r="10" spans="2:36">
      <c r="B10" s="103" t="s">
        <v>15</v>
      </c>
      <c r="C10" s="104"/>
      <c r="D10" s="105"/>
      <c r="E10" s="113" t="s">
        <v>73</v>
      </c>
      <c r="F10" s="113"/>
      <c r="G10" s="113"/>
      <c r="H10" s="113"/>
      <c r="I10" s="113"/>
      <c r="J10" s="113"/>
      <c r="K10" s="113"/>
      <c r="L10" s="113"/>
      <c r="M10" s="113" t="s">
        <v>74</v>
      </c>
      <c r="N10" s="113"/>
      <c r="O10" s="113"/>
      <c r="P10" s="113"/>
      <c r="Q10" s="113"/>
      <c r="R10" s="113"/>
      <c r="S10" s="113"/>
      <c r="T10" s="113"/>
      <c r="U10" s="116" t="s">
        <v>16</v>
      </c>
      <c r="V10" s="116"/>
      <c r="W10" s="116"/>
      <c r="X10" s="116"/>
      <c r="Y10" s="116"/>
      <c r="Z10" s="116"/>
      <c r="AA10" s="116"/>
      <c r="AB10" s="116"/>
      <c r="AC10" s="123"/>
      <c r="AD10" s="123"/>
      <c r="AE10" s="123"/>
      <c r="AF10" s="123"/>
      <c r="AG10" s="124"/>
    </row>
    <row r="11" spans="2:36">
      <c r="B11" s="103" t="s">
        <v>17</v>
      </c>
      <c r="C11" s="104"/>
      <c r="D11" s="105"/>
      <c r="E11" s="149">
        <v>1980</v>
      </c>
      <c r="F11" s="150"/>
      <c r="G11" s="18" t="s">
        <v>3</v>
      </c>
      <c r="H11" s="248">
        <v>1</v>
      </c>
      <c r="I11" s="248"/>
      <c r="J11" s="18" t="s">
        <v>4</v>
      </c>
      <c r="K11" s="249">
        <v>20</v>
      </c>
      <c r="L11" s="150"/>
      <c r="M11" s="19" t="s">
        <v>5</v>
      </c>
      <c r="N11" s="151">
        <f>DATEDIF(DATE($E$11,$H$11,$K$11),DATE($W$5,$Z$5,$AC$5),"Y")</f>
        <v>44</v>
      </c>
      <c r="O11" s="152"/>
      <c r="P11" s="3" t="s">
        <v>18</v>
      </c>
      <c r="Q11" s="153" t="s">
        <v>19</v>
      </c>
      <c r="R11" s="154"/>
      <c r="S11" s="155" t="s">
        <v>75</v>
      </c>
      <c r="T11" s="156"/>
      <c r="U11" s="160"/>
      <c r="V11" s="160"/>
      <c r="W11" s="160"/>
      <c r="X11" s="160"/>
      <c r="Y11" s="160"/>
      <c r="Z11" s="160"/>
      <c r="AA11" s="160"/>
      <c r="AB11" s="160"/>
      <c r="AC11" s="123"/>
      <c r="AD11" s="123"/>
      <c r="AE11" s="123"/>
      <c r="AF11" s="123"/>
      <c r="AG11" s="124"/>
      <c r="AJ11" s="8"/>
    </row>
    <row r="12" spans="2:36">
      <c r="B12" s="161" t="s">
        <v>21</v>
      </c>
      <c r="C12" s="109"/>
      <c r="D12" s="109"/>
      <c r="E12" s="38" t="s">
        <v>22</v>
      </c>
      <c r="F12" s="125" t="s">
        <v>76</v>
      </c>
      <c r="G12" s="125"/>
      <c r="H12" s="125"/>
      <c r="I12" s="125"/>
      <c r="J12" s="126"/>
      <c r="K12" s="127"/>
      <c r="L12" s="127"/>
      <c r="M12" s="127"/>
      <c r="N12" s="127"/>
      <c r="O12" s="127"/>
      <c r="P12" s="127"/>
      <c r="Q12" s="127"/>
      <c r="R12" s="127"/>
      <c r="S12" s="127"/>
      <c r="T12" s="128"/>
      <c r="U12" s="116" t="s">
        <v>23</v>
      </c>
      <c r="V12" s="116"/>
      <c r="W12" s="116"/>
      <c r="X12" s="116"/>
      <c r="Y12" s="116"/>
      <c r="Z12" s="116"/>
      <c r="AA12" s="114" t="s">
        <v>77</v>
      </c>
      <c r="AB12" s="114"/>
      <c r="AC12" s="123"/>
      <c r="AD12" s="123"/>
      <c r="AE12" s="123"/>
      <c r="AF12" s="123"/>
      <c r="AG12" s="124"/>
    </row>
    <row r="13" spans="2:36">
      <c r="B13" s="161"/>
      <c r="C13" s="109"/>
      <c r="D13" s="109"/>
      <c r="E13" s="125" t="s">
        <v>78</v>
      </c>
      <c r="F13" s="125"/>
      <c r="G13" s="125"/>
      <c r="H13" s="125"/>
      <c r="I13" s="125"/>
      <c r="J13" s="125"/>
      <c r="K13" s="125"/>
      <c r="L13" s="125"/>
      <c r="M13" s="125"/>
      <c r="N13" s="125"/>
      <c r="O13" s="125"/>
      <c r="P13" s="125"/>
      <c r="Q13" s="125"/>
      <c r="R13" s="125"/>
      <c r="S13" s="125"/>
      <c r="T13" s="125"/>
      <c r="U13" s="116" t="s">
        <v>25</v>
      </c>
      <c r="V13" s="116"/>
      <c r="W13" s="116"/>
      <c r="X13" s="116"/>
      <c r="Y13" s="114" t="s">
        <v>79</v>
      </c>
      <c r="Z13" s="114"/>
      <c r="AA13" s="114"/>
      <c r="AB13" s="114"/>
      <c r="AC13" s="114"/>
      <c r="AD13" s="114"/>
      <c r="AE13" s="114"/>
      <c r="AF13" s="114"/>
      <c r="AG13" s="115"/>
    </row>
    <row r="14" spans="2:36" ht="14" thickBot="1">
      <c r="B14" s="100" t="s">
        <v>26</v>
      </c>
      <c r="C14" s="101"/>
      <c r="D14" s="102"/>
      <c r="E14" s="250" t="s">
        <v>80</v>
      </c>
      <c r="F14" s="251"/>
      <c r="G14" s="251"/>
      <c r="H14" s="251"/>
      <c r="I14" s="251"/>
      <c r="J14" s="251"/>
      <c r="K14" s="251"/>
      <c r="L14" s="251"/>
      <c r="M14" s="251"/>
      <c r="N14" s="251"/>
      <c r="O14" s="251"/>
      <c r="P14" s="251"/>
      <c r="Q14" s="251"/>
      <c r="R14" s="251"/>
      <c r="S14" s="251"/>
      <c r="T14" s="251"/>
      <c r="U14" s="140" t="s">
        <v>27</v>
      </c>
      <c r="V14" s="140"/>
      <c r="W14" s="140"/>
      <c r="X14" s="140"/>
      <c r="Y14" s="141">
        <v>2020</v>
      </c>
      <c r="Z14" s="142"/>
      <c r="AA14" s="5" t="s">
        <v>3</v>
      </c>
      <c r="AB14" s="252">
        <v>6</v>
      </c>
      <c r="AC14" s="252"/>
      <c r="AD14" s="5" t="s">
        <v>4</v>
      </c>
      <c r="AE14" s="253">
        <v>30</v>
      </c>
      <c r="AF14" s="142"/>
      <c r="AG14" s="6" t="s">
        <v>5</v>
      </c>
    </row>
    <row r="15" spans="2:36">
      <c r="B15" t="s">
        <v>28</v>
      </c>
    </row>
    <row r="16" spans="2:36" ht="14" thickBot="1"/>
    <row r="17" spans="2:34">
      <c r="B17" s="234" t="s">
        <v>29</v>
      </c>
      <c r="C17" s="235"/>
      <c r="D17" s="235"/>
      <c r="E17" s="236" t="s">
        <v>81</v>
      </c>
      <c r="F17" s="237"/>
      <c r="G17" s="237"/>
      <c r="H17" s="237"/>
      <c r="I17" s="237"/>
      <c r="J17" s="237"/>
      <c r="K17" s="237"/>
      <c r="L17" s="237"/>
      <c r="M17" s="237"/>
      <c r="N17" s="237"/>
      <c r="O17" s="237"/>
      <c r="P17" s="237"/>
      <c r="Q17" s="237"/>
      <c r="R17" s="237"/>
      <c r="S17" s="237"/>
      <c r="T17" s="237"/>
      <c r="U17" s="237"/>
      <c r="V17" s="237"/>
      <c r="W17" s="237"/>
      <c r="X17" s="237"/>
      <c r="Y17" s="237"/>
      <c r="Z17" s="237"/>
      <c r="AA17" s="237"/>
      <c r="AB17" s="237"/>
      <c r="AC17" s="237"/>
      <c r="AD17" s="237"/>
      <c r="AE17" s="237"/>
      <c r="AF17" s="237"/>
      <c r="AG17" s="238"/>
      <c r="AH17" s="10"/>
    </row>
    <row r="18" spans="2:34">
      <c r="B18" s="161" t="s">
        <v>31</v>
      </c>
      <c r="C18" s="109"/>
      <c r="D18" s="109"/>
      <c r="E18" s="114" t="s">
        <v>82</v>
      </c>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5"/>
    </row>
    <row r="19" spans="2:34" ht="14" thickBot="1">
      <c r="B19" s="239" t="s">
        <v>32</v>
      </c>
      <c r="C19" s="240"/>
      <c r="D19" s="240"/>
      <c r="E19" s="240" t="s">
        <v>33</v>
      </c>
      <c r="F19" s="240"/>
      <c r="G19" s="240"/>
      <c r="H19" s="241" t="s">
        <v>83</v>
      </c>
      <c r="I19" s="242"/>
      <c r="J19" s="242"/>
      <c r="K19" s="242"/>
      <c r="L19" s="242"/>
      <c r="M19" s="242"/>
      <c r="N19" s="242"/>
      <c r="O19" s="242"/>
      <c r="P19" s="243"/>
      <c r="Q19" s="31" t="s">
        <v>34</v>
      </c>
      <c r="R19" s="31"/>
      <c r="S19" s="31"/>
      <c r="T19" s="31"/>
      <c r="U19" s="31"/>
      <c r="V19" s="31"/>
      <c r="W19" s="241" t="s">
        <v>84</v>
      </c>
      <c r="X19" s="242"/>
      <c r="Y19" s="242"/>
      <c r="Z19" s="242"/>
      <c r="AA19" s="242"/>
      <c r="AB19" s="242"/>
      <c r="AC19" s="242"/>
      <c r="AD19" s="242"/>
      <c r="AE19" s="242"/>
      <c r="AF19" s="242"/>
      <c r="AG19" s="244"/>
    </row>
    <row r="21" spans="2:34" ht="22" thickBot="1">
      <c r="B21" s="4" t="s">
        <v>35</v>
      </c>
      <c r="C21" s="4"/>
      <c r="E21" t="s" ph="1">
        <v>36</v>
      </c>
    </row>
    <row r="22" spans="2:34">
      <c r="B22" s="178" t="s">
        <v>37</v>
      </c>
      <c r="C22" s="179"/>
      <c r="D22" s="179"/>
      <c r="E22" s="168" t="s">
        <v>85</v>
      </c>
      <c r="F22" s="169"/>
      <c r="G22" s="169"/>
      <c r="H22" s="169"/>
      <c r="I22" s="169"/>
      <c r="J22" s="169"/>
      <c r="K22" s="169"/>
      <c r="L22" s="169"/>
      <c r="M22" s="169"/>
      <c r="N22" s="169"/>
      <c r="O22" s="169"/>
      <c r="P22" s="169"/>
      <c r="Q22" s="169"/>
      <c r="R22" s="169"/>
      <c r="S22" s="169"/>
      <c r="T22" s="169"/>
      <c r="U22" s="169"/>
      <c r="V22" s="169"/>
      <c r="W22" s="170"/>
      <c r="X22" s="182">
        <v>1995</v>
      </c>
      <c r="Y22" s="182"/>
      <c r="Z22" s="11" t="s">
        <v>3</v>
      </c>
      <c r="AA22" s="182">
        <v>4</v>
      </c>
      <c r="AB22" s="182"/>
      <c r="AC22" s="11" t="s">
        <v>4</v>
      </c>
      <c r="AD22" s="132" t="s">
        <v>86</v>
      </c>
      <c r="AE22" s="133"/>
      <c r="AF22" s="133"/>
      <c r="AG22" s="134"/>
    </row>
    <row r="23" spans="2:34">
      <c r="B23" s="180"/>
      <c r="C23" s="181"/>
      <c r="D23" s="181"/>
      <c r="E23" s="171"/>
      <c r="F23" s="172"/>
      <c r="G23" s="172"/>
      <c r="H23" s="172"/>
      <c r="I23" s="172"/>
      <c r="J23" s="172"/>
      <c r="K23" s="172"/>
      <c r="L23" s="172"/>
      <c r="M23" s="172"/>
      <c r="N23" s="172"/>
      <c r="O23" s="172"/>
      <c r="P23" s="172"/>
      <c r="Q23" s="172"/>
      <c r="R23" s="172"/>
      <c r="S23" s="172"/>
      <c r="T23" s="172"/>
      <c r="U23" s="172"/>
      <c r="V23" s="172"/>
      <c r="W23" s="173"/>
      <c r="X23" s="149">
        <v>1998</v>
      </c>
      <c r="Y23" s="149"/>
      <c r="Z23" s="9" t="s">
        <v>3</v>
      </c>
      <c r="AA23" s="149">
        <v>3</v>
      </c>
      <c r="AB23" s="149"/>
      <c r="AC23" s="9" t="s">
        <v>4</v>
      </c>
      <c r="AD23" s="165" t="s">
        <v>39</v>
      </c>
      <c r="AE23" s="166"/>
      <c r="AF23" s="166"/>
      <c r="AG23" s="167"/>
    </row>
    <row r="24" spans="2:34">
      <c r="B24" s="180" t="s">
        <v>87</v>
      </c>
      <c r="C24" s="181"/>
      <c r="D24" s="181"/>
      <c r="E24" s="254" t="s">
        <v>88</v>
      </c>
      <c r="F24" s="255"/>
      <c r="G24" s="255"/>
      <c r="H24" s="255"/>
      <c r="I24" s="255"/>
      <c r="J24" s="255"/>
      <c r="K24" s="255"/>
      <c r="L24" s="255"/>
      <c r="M24" s="255"/>
      <c r="N24" s="255"/>
      <c r="O24" s="255"/>
      <c r="P24" s="255"/>
      <c r="Q24" s="255"/>
      <c r="R24" s="255"/>
      <c r="S24" s="255"/>
      <c r="T24" s="255"/>
      <c r="U24" s="255"/>
      <c r="V24" s="255"/>
      <c r="W24" s="256"/>
      <c r="X24" s="149">
        <v>1998</v>
      </c>
      <c r="Y24" s="149"/>
      <c r="Z24" s="9" t="s">
        <v>3</v>
      </c>
      <c r="AA24" s="149">
        <v>4</v>
      </c>
      <c r="AB24" s="149"/>
      <c r="AC24" s="9" t="s">
        <v>4</v>
      </c>
      <c r="AD24" s="165" t="s">
        <v>38</v>
      </c>
      <c r="AE24" s="166"/>
      <c r="AF24" s="166"/>
      <c r="AG24" s="167"/>
    </row>
    <row r="25" spans="2:34">
      <c r="B25" s="180"/>
      <c r="C25" s="181"/>
      <c r="D25" s="181"/>
      <c r="E25" s="257" t="s">
        <v>89</v>
      </c>
      <c r="F25" s="258"/>
      <c r="G25" s="258"/>
      <c r="H25" s="258"/>
      <c r="I25" s="258"/>
      <c r="J25" s="258"/>
      <c r="K25" s="258"/>
      <c r="L25" s="258"/>
      <c r="M25" s="258"/>
      <c r="N25" s="258"/>
      <c r="O25" s="258"/>
      <c r="P25" s="258"/>
      <c r="Q25" s="258"/>
      <c r="R25" s="258"/>
      <c r="S25" s="258"/>
      <c r="T25" s="258"/>
      <c r="U25" s="258"/>
      <c r="V25" s="258"/>
      <c r="W25" s="259"/>
      <c r="X25" s="149">
        <v>2000</v>
      </c>
      <c r="Y25" s="149"/>
      <c r="Z25" s="9" t="s">
        <v>3</v>
      </c>
      <c r="AA25" s="149">
        <v>3</v>
      </c>
      <c r="AB25" s="149"/>
      <c r="AC25" s="9" t="s">
        <v>4</v>
      </c>
      <c r="AD25" s="165" t="s">
        <v>90</v>
      </c>
      <c r="AE25" s="166"/>
      <c r="AF25" s="166"/>
      <c r="AG25" s="167"/>
    </row>
    <row r="26" spans="2:34">
      <c r="B26" s="176" t="s">
        <v>40</v>
      </c>
      <c r="C26" s="177"/>
      <c r="D26" s="177"/>
      <c r="E26" s="254" t="s">
        <v>91</v>
      </c>
      <c r="F26" s="255"/>
      <c r="G26" s="255"/>
      <c r="H26" s="255"/>
      <c r="I26" s="255"/>
      <c r="J26" s="255"/>
      <c r="K26" s="255"/>
      <c r="L26" s="255"/>
      <c r="M26" s="255"/>
      <c r="N26" s="255"/>
      <c r="O26" s="255"/>
      <c r="P26" s="255"/>
      <c r="Q26" s="255"/>
      <c r="R26" s="255"/>
      <c r="S26" s="255"/>
      <c r="T26" s="255"/>
      <c r="U26" s="255"/>
      <c r="V26" s="255"/>
      <c r="W26" s="256"/>
      <c r="X26" s="149">
        <v>2000</v>
      </c>
      <c r="Y26" s="149"/>
      <c r="Z26" s="9" t="s">
        <v>3</v>
      </c>
      <c r="AA26" s="149">
        <v>4</v>
      </c>
      <c r="AB26" s="149"/>
      <c r="AC26" s="9" t="s">
        <v>4</v>
      </c>
      <c r="AD26" s="165" t="s">
        <v>92</v>
      </c>
      <c r="AE26" s="166"/>
      <c r="AF26" s="166"/>
      <c r="AG26" s="167"/>
    </row>
    <row r="27" spans="2:34">
      <c r="B27" s="176"/>
      <c r="C27" s="177"/>
      <c r="D27" s="177"/>
      <c r="E27" s="257" t="s">
        <v>89</v>
      </c>
      <c r="F27" s="258"/>
      <c r="G27" s="258"/>
      <c r="H27" s="258"/>
      <c r="I27" s="258"/>
      <c r="J27" s="258"/>
      <c r="K27" s="258"/>
      <c r="L27" s="258"/>
      <c r="M27" s="258"/>
      <c r="N27" s="258"/>
      <c r="O27" s="258"/>
      <c r="P27" s="258"/>
      <c r="Q27" s="258"/>
      <c r="R27" s="258"/>
      <c r="S27" s="258"/>
      <c r="T27" s="258"/>
      <c r="U27" s="258"/>
      <c r="V27" s="258"/>
      <c r="W27" s="259"/>
      <c r="X27" s="149">
        <v>2002</v>
      </c>
      <c r="Y27" s="149"/>
      <c r="Z27" s="9" t="s">
        <v>3</v>
      </c>
      <c r="AA27" s="149">
        <v>3</v>
      </c>
      <c r="AB27" s="149"/>
      <c r="AC27" s="9" t="s">
        <v>4</v>
      </c>
      <c r="AD27" s="165" t="s">
        <v>39</v>
      </c>
      <c r="AE27" s="166"/>
      <c r="AF27" s="166"/>
      <c r="AG27" s="167"/>
    </row>
    <row r="28" spans="2:34">
      <c r="B28" s="180"/>
      <c r="C28" s="181"/>
      <c r="D28" s="181"/>
      <c r="E28" s="260"/>
      <c r="F28" s="261"/>
      <c r="G28" s="261"/>
      <c r="H28" s="261"/>
      <c r="I28" s="261"/>
      <c r="J28" s="261"/>
      <c r="K28" s="261"/>
      <c r="L28" s="261"/>
      <c r="M28" s="261"/>
      <c r="N28" s="261"/>
      <c r="O28" s="261"/>
      <c r="P28" s="261"/>
      <c r="Q28" s="261"/>
      <c r="R28" s="261"/>
      <c r="S28" s="261"/>
      <c r="T28" s="261"/>
      <c r="U28" s="261"/>
      <c r="V28" s="261"/>
      <c r="W28" s="262"/>
      <c r="X28" s="149"/>
      <c r="Y28" s="149"/>
      <c r="Z28" s="9" t="s">
        <v>3</v>
      </c>
      <c r="AA28" s="149"/>
      <c r="AB28" s="149"/>
      <c r="AC28" s="9" t="s">
        <v>4</v>
      </c>
      <c r="AD28" s="165"/>
      <c r="AE28" s="166"/>
      <c r="AF28" s="166"/>
      <c r="AG28" s="167"/>
    </row>
    <row r="29" spans="2:34">
      <c r="B29" s="180"/>
      <c r="C29" s="181"/>
      <c r="D29" s="181"/>
      <c r="E29" s="257"/>
      <c r="F29" s="258"/>
      <c r="G29" s="258"/>
      <c r="H29" s="258"/>
      <c r="I29" s="258"/>
      <c r="J29" s="258"/>
      <c r="K29" s="258"/>
      <c r="L29" s="258"/>
      <c r="M29" s="258"/>
      <c r="N29" s="258"/>
      <c r="O29" s="258"/>
      <c r="P29" s="258"/>
      <c r="Q29" s="258"/>
      <c r="R29" s="258"/>
      <c r="S29" s="258"/>
      <c r="T29" s="258"/>
      <c r="U29" s="258"/>
      <c r="V29" s="258"/>
      <c r="W29" s="259"/>
      <c r="X29" s="149"/>
      <c r="Y29" s="149"/>
      <c r="Z29" s="9" t="s">
        <v>3</v>
      </c>
      <c r="AA29" s="149"/>
      <c r="AB29" s="149"/>
      <c r="AC29" s="9" t="s">
        <v>4</v>
      </c>
      <c r="AD29" s="165"/>
      <c r="AE29" s="166"/>
      <c r="AF29" s="166"/>
      <c r="AG29" s="167"/>
    </row>
    <row r="30" spans="2:34" ht="14.25" customHeight="1">
      <c r="B30" s="174" t="s">
        <v>93</v>
      </c>
      <c r="C30" s="181"/>
      <c r="D30" s="181"/>
      <c r="E30" s="260" t="s">
        <v>88</v>
      </c>
      <c r="F30" s="261"/>
      <c r="G30" s="261"/>
      <c r="H30" s="261"/>
      <c r="I30" s="261"/>
      <c r="J30" s="261"/>
      <c r="K30" s="261"/>
      <c r="L30" s="261"/>
      <c r="M30" s="261"/>
      <c r="N30" s="261"/>
      <c r="O30" s="261"/>
      <c r="P30" s="261"/>
      <c r="Q30" s="261"/>
      <c r="R30" s="261"/>
      <c r="S30" s="261"/>
      <c r="T30" s="261"/>
      <c r="U30" s="261"/>
      <c r="V30" s="261"/>
      <c r="W30" s="262"/>
      <c r="X30" s="149">
        <v>2002</v>
      </c>
      <c r="Y30" s="149"/>
      <c r="Z30" s="9" t="s">
        <v>3</v>
      </c>
      <c r="AA30" s="149">
        <v>4</v>
      </c>
      <c r="AB30" s="149"/>
      <c r="AC30" s="9" t="s">
        <v>4</v>
      </c>
      <c r="AD30" s="165" t="s">
        <v>38</v>
      </c>
      <c r="AE30" s="166"/>
      <c r="AF30" s="166"/>
      <c r="AG30" s="167"/>
    </row>
    <row r="31" spans="2:34">
      <c r="B31" s="180"/>
      <c r="C31" s="181"/>
      <c r="D31" s="181"/>
      <c r="E31" s="257" t="s">
        <v>94</v>
      </c>
      <c r="F31" s="258"/>
      <c r="G31" s="258"/>
      <c r="H31" s="258"/>
      <c r="I31" s="258"/>
      <c r="J31" s="258"/>
      <c r="K31" s="258"/>
      <c r="L31" s="258"/>
      <c r="M31" s="258"/>
      <c r="N31" s="258"/>
      <c r="O31" s="258"/>
      <c r="P31" s="258"/>
      <c r="Q31" s="258"/>
      <c r="R31" s="258"/>
      <c r="S31" s="258"/>
      <c r="T31" s="258"/>
      <c r="U31" s="258"/>
      <c r="V31" s="258"/>
      <c r="W31" s="259"/>
      <c r="X31" s="149">
        <v>2004</v>
      </c>
      <c r="Y31" s="149"/>
      <c r="Z31" s="9" t="s">
        <v>3</v>
      </c>
      <c r="AA31" s="149">
        <v>3</v>
      </c>
      <c r="AB31" s="149"/>
      <c r="AC31" s="9" t="s">
        <v>4</v>
      </c>
      <c r="AD31" s="165" t="s">
        <v>95</v>
      </c>
      <c r="AE31" s="166"/>
      <c r="AF31" s="166"/>
      <c r="AG31" s="167"/>
    </row>
    <row r="32" spans="2:34" ht="14.25" customHeight="1">
      <c r="B32" s="174" t="s">
        <v>96</v>
      </c>
      <c r="C32" s="181"/>
      <c r="D32" s="181"/>
      <c r="E32" s="260" t="s">
        <v>88</v>
      </c>
      <c r="F32" s="261"/>
      <c r="G32" s="261"/>
      <c r="H32" s="261"/>
      <c r="I32" s="261"/>
      <c r="J32" s="261"/>
      <c r="K32" s="261"/>
      <c r="L32" s="261"/>
      <c r="M32" s="261"/>
      <c r="N32" s="261"/>
      <c r="O32" s="261"/>
      <c r="P32" s="261"/>
      <c r="Q32" s="261"/>
      <c r="R32" s="261"/>
      <c r="S32" s="261"/>
      <c r="T32" s="261"/>
      <c r="U32" s="261"/>
      <c r="V32" s="261"/>
      <c r="W32" s="262"/>
      <c r="X32" s="149">
        <v>2004</v>
      </c>
      <c r="Y32" s="149"/>
      <c r="Z32" s="9" t="s">
        <v>3</v>
      </c>
      <c r="AA32" s="149">
        <v>4</v>
      </c>
      <c r="AB32" s="149"/>
      <c r="AC32" s="9" t="s">
        <v>4</v>
      </c>
      <c r="AD32" s="165" t="s">
        <v>38</v>
      </c>
      <c r="AE32" s="166"/>
      <c r="AF32" s="166"/>
      <c r="AG32" s="167"/>
    </row>
    <row r="33" spans="2:34">
      <c r="B33" s="180"/>
      <c r="C33" s="181"/>
      <c r="D33" s="181"/>
      <c r="E33" s="257" t="s">
        <v>94</v>
      </c>
      <c r="F33" s="258"/>
      <c r="G33" s="258"/>
      <c r="H33" s="258"/>
      <c r="I33" s="258"/>
      <c r="J33" s="258"/>
      <c r="K33" s="258"/>
      <c r="L33" s="258"/>
      <c r="M33" s="258"/>
      <c r="N33" s="258"/>
      <c r="O33" s="258"/>
      <c r="P33" s="258"/>
      <c r="Q33" s="258"/>
      <c r="R33" s="258"/>
      <c r="S33" s="258"/>
      <c r="T33" s="258"/>
      <c r="U33" s="258"/>
      <c r="V33" s="258"/>
      <c r="W33" s="259"/>
      <c r="X33" s="149">
        <v>2007</v>
      </c>
      <c r="Y33" s="149"/>
      <c r="Z33" s="9" t="s">
        <v>3</v>
      </c>
      <c r="AA33" s="149">
        <v>3</v>
      </c>
      <c r="AB33" s="149"/>
      <c r="AC33" s="9" t="s">
        <v>4</v>
      </c>
      <c r="AD33" s="165" t="s">
        <v>97</v>
      </c>
      <c r="AE33" s="166"/>
      <c r="AF33" s="166"/>
      <c r="AG33" s="167"/>
    </row>
    <row r="34" spans="2:34">
      <c r="B34" s="196" t="s">
        <v>49</v>
      </c>
      <c r="C34" s="197"/>
      <c r="D34" s="197"/>
      <c r="E34" s="195" t="s">
        <v>50</v>
      </c>
      <c r="F34" s="104"/>
      <c r="G34" s="104"/>
      <c r="H34" s="105"/>
      <c r="I34" s="119" t="s">
        <v>98</v>
      </c>
      <c r="J34" s="119"/>
      <c r="K34" s="119"/>
      <c r="L34" s="119"/>
      <c r="M34" s="119"/>
      <c r="N34" s="119"/>
      <c r="O34" s="119"/>
      <c r="P34" s="119"/>
      <c r="Q34" s="119"/>
      <c r="R34" s="119"/>
      <c r="S34" s="119"/>
      <c r="T34" s="119"/>
      <c r="U34" s="109" t="s">
        <v>52</v>
      </c>
      <c r="V34" s="109"/>
      <c r="W34" s="109"/>
      <c r="X34" s="109"/>
      <c r="Y34" s="114" t="s">
        <v>99</v>
      </c>
      <c r="Z34" s="114"/>
      <c r="AA34" s="114"/>
      <c r="AB34" s="114"/>
      <c r="AC34" s="114"/>
      <c r="AD34" s="114"/>
      <c r="AE34" s="114"/>
      <c r="AF34" s="114"/>
      <c r="AG34" s="115"/>
    </row>
    <row r="35" spans="2:34" ht="14" thickBot="1">
      <c r="B35" s="198"/>
      <c r="C35" s="199"/>
      <c r="D35" s="199"/>
      <c r="E35" s="200" t="s">
        <v>53</v>
      </c>
      <c r="F35" s="101"/>
      <c r="G35" s="101"/>
      <c r="H35" s="102"/>
      <c r="I35" s="263" t="s">
        <v>100</v>
      </c>
      <c r="J35" s="263"/>
      <c r="K35" s="263"/>
      <c r="L35" s="263"/>
      <c r="M35" s="263"/>
      <c r="N35" s="263"/>
      <c r="O35" s="263"/>
      <c r="P35" s="263"/>
      <c r="Q35" s="263"/>
      <c r="R35" s="263"/>
      <c r="S35" s="263"/>
      <c r="T35" s="263"/>
      <c r="U35" s="101" t="s">
        <v>54</v>
      </c>
      <c r="V35" s="101"/>
      <c r="W35" s="101"/>
      <c r="X35" s="102"/>
      <c r="Y35" s="141">
        <v>2007</v>
      </c>
      <c r="Z35" s="142"/>
      <c r="AA35" s="5" t="s">
        <v>3</v>
      </c>
      <c r="AB35" s="252">
        <v>3</v>
      </c>
      <c r="AC35" s="252"/>
      <c r="AD35" s="5" t="s">
        <v>4</v>
      </c>
      <c r="AE35" s="253">
        <v>15</v>
      </c>
      <c r="AF35" s="142"/>
      <c r="AG35" s="6" t="s">
        <v>5</v>
      </c>
      <c r="AH35" s="10"/>
    </row>
    <row r="37" spans="2:34" ht="19.5">
      <c r="B37" s="4" t="s">
        <v>55</v>
      </c>
      <c r="C37" s="4"/>
      <c r="E37" t="s">
        <v>56</v>
      </c>
    </row>
    <row r="38" spans="2:34">
      <c r="B38" t="s">
        <v>101</v>
      </c>
    </row>
    <row r="39" spans="2:34" ht="14" thickBot="1">
      <c r="B39" t="s">
        <v>102</v>
      </c>
    </row>
    <row r="40" spans="2:34">
      <c r="B40" s="189" t="s">
        <v>58</v>
      </c>
      <c r="C40" s="190"/>
      <c r="D40" s="190"/>
      <c r="E40" s="190"/>
      <c r="F40" s="190"/>
      <c r="G40" s="190"/>
      <c r="H40" s="7"/>
      <c r="I40" s="190" t="s">
        <v>59</v>
      </c>
      <c r="J40" s="190"/>
      <c r="K40" s="190"/>
      <c r="L40" s="190"/>
      <c r="M40" s="190"/>
      <c r="N40" s="191"/>
      <c r="O40" s="192" t="s">
        <v>60</v>
      </c>
      <c r="P40" s="193"/>
      <c r="Q40" s="193"/>
      <c r="R40" s="193"/>
      <c r="S40" s="193"/>
      <c r="T40" s="193"/>
      <c r="U40" s="193"/>
      <c r="V40" s="193"/>
      <c r="W40" s="193"/>
      <c r="X40" s="193"/>
      <c r="Y40" s="193"/>
      <c r="Z40" s="193"/>
      <c r="AA40" s="193"/>
      <c r="AB40" s="193"/>
      <c r="AC40" s="193"/>
      <c r="AD40" s="194"/>
      <c r="AE40" s="32" t="s">
        <v>61</v>
      </c>
      <c r="AF40" s="32"/>
      <c r="AG40" s="37"/>
    </row>
    <row r="41" spans="2:34" ht="14.25" customHeight="1">
      <c r="B41" s="222">
        <v>2007</v>
      </c>
      <c r="C41" s="150"/>
      <c r="D41" s="270" t="s">
        <v>3</v>
      </c>
      <c r="E41" s="264">
        <v>4</v>
      </c>
      <c r="F41" s="264"/>
      <c r="G41" s="225" t="s">
        <v>4</v>
      </c>
      <c r="H41" s="227" t="s">
        <v>62</v>
      </c>
      <c r="I41" s="207" t="s">
        <v>103</v>
      </c>
      <c r="J41" s="207"/>
      <c r="K41" s="207"/>
      <c r="L41" s="207"/>
      <c r="M41" s="207"/>
      <c r="N41" s="265"/>
      <c r="O41" s="275" t="s">
        <v>104</v>
      </c>
      <c r="P41" s="208"/>
      <c r="Q41" s="208"/>
      <c r="R41" s="208"/>
      <c r="S41" s="208"/>
      <c r="T41" s="208"/>
      <c r="U41" s="208"/>
      <c r="V41" s="208"/>
      <c r="W41" s="208"/>
      <c r="X41" s="208"/>
      <c r="Y41" s="208"/>
      <c r="Z41" s="208"/>
      <c r="AA41" s="208"/>
      <c r="AB41" s="208"/>
      <c r="AC41" s="208"/>
      <c r="AD41" s="209"/>
      <c r="AE41" s="212" t="s">
        <v>105</v>
      </c>
      <c r="AF41" s="208"/>
      <c r="AG41" s="213"/>
    </row>
    <row r="42" spans="2:34">
      <c r="B42" s="269"/>
      <c r="C42" s="267"/>
      <c r="D42" s="271"/>
      <c r="E42" s="268"/>
      <c r="F42" s="268"/>
      <c r="G42" s="272"/>
      <c r="H42" s="273"/>
      <c r="I42" s="266">
        <v>2010</v>
      </c>
      <c r="J42" s="267"/>
      <c r="K42" s="67" t="s">
        <v>3</v>
      </c>
      <c r="L42" s="268">
        <v>3</v>
      </c>
      <c r="M42" s="268"/>
      <c r="N42" s="68" t="s">
        <v>4</v>
      </c>
      <c r="O42" s="279"/>
      <c r="P42" s="210"/>
      <c r="Q42" s="210"/>
      <c r="R42" s="210"/>
      <c r="S42" s="210"/>
      <c r="T42" s="210"/>
      <c r="U42" s="210"/>
      <c r="V42" s="210"/>
      <c r="W42" s="210"/>
      <c r="X42" s="210"/>
      <c r="Y42" s="210"/>
      <c r="Z42" s="210"/>
      <c r="AA42" s="210"/>
      <c r="AB42" s="210"/>
      <c r="AC42" s="210"/>
      <c r="AD42" s="211"/>
      <c r="AE42" s="277"/>
      <c r="AF42" s="210"/>
      <c r="AG42" s="278"/>
    </row>
    <row r="43" spans="2:34" ht="14.25" customHeight="1">
      <c r="B43" s="222">
        <v>2010</v>
      </c>
      <c r="C43" s="150"/>
      <c r="D43" s="270" t="s">
        <v>3</v>
      </c>
      <c r="E43" s="264">
        <v>4</v>
      </c>
      <c r="F43" s="264"/>
      <c r="G43" s="225" t="s">
        <v>4</v>
      </c>
      <c r="H43" s="206" t="s">
        <v>62</v>
      </c>
      <c r="I43" s="207" t="s">
        <v>103</v>
      </c>
      <c r="J43" s="207"/>
      <c r="K43" s="207"/>
      <c r="L43" s="207"/>
      <c r="M43" s="207"/>
      <c r="N43" s="265"/>
      <c r="O43" s="280" t="s">
        <v>106</v>
      </c>
      <c r="P43" s="281"/>
      <c r="Q43" s="281"/>
      <c r="R43" s="281"/>
      <c r="S43" s="281"/>
      <c r="T43" s="281"/>
      <c r="U43" s="281"/>
      <c r="V43" s="281"/>
      <c r="W43" s="281"/>
      <c r="X43" s="281"/>
      <c r="Y43" s="281"/>
      <c r="Z43" s="281"/>
      <c r="AA43" s="281"/>
      <c r="AB43" s="281"/>
      <c r="AC43" s="281"/>
      <c r="AD43" s="217"/>
      <c r="AE43" s="282" t="s">
        <v>105</v>
      </c>
      <c r="AF43" s="281"/>
      <c r="AG43" s="283"/>
    </row>
    <row r="44" spans="2:34">
      <c r="B44" s="222"/>
      <c r="C44" s="150"/>
      <c r="D44" s="270"/>
      <c r="E44" s="264"/>
      <c r="F44" s="264"/>
      <c r="G44" s="225"/>
      <c r="H44" s="206"/>
      <c r="I44" s="149">
        <v>2015</v>
      </c>
      <c r="J44" s="150"/>
      <c r="K44" s="18" t="s">
        <v>3</v>
      </c>
      <c r="L44" s="264">
        <v>3</v>
      </c>
      <c r="M44" s="264"/>
      <c r="N44" s="69" t="s">
        <v>4</v>
      </c>
      <c r="O44" s="280"/>
      <c r="P44" s="281"/>
      <c r="Q44" s="281"/>
      <c r="R44" s="281"/>
      <c r="S44" s="281"/>
      <c r="T44" s="281"/>
      <c r="U44" s="281"/>
      <c r="V44" s="281"/>
      <c r="W44" s="281"/>
      <c r="X44" s="281"/>
      <c r="Y44" s="281"/>
      <c r="Z44" s="281"/>
      <c r="AA44" s="281"/>
      <c r="AB44" s="281"/>
      <c r="AC44" s="281"/>
      <c r="AD44" s="217"/>
      <c r="AE44" s="282"/>
      <c r="AF44" s="281"/>
      <c r="AG44" s="283"/>
    </row>
    <row r="45" spans="2:34" ht="14.25" customHeight="1">
      <c r="B45" s="222">
        <v>2015</v>
      </c>
      <c r="C45" s="150"/>
      <c r="D45" s="270" t="s">
        <v>3</v>
      </c>
      <c r="E45" s="264">
        <v>4</v>
      </c>
      <c r="F45" s="264"/>
      <c r="G45" s="225" t="s">
        <v>4</v>
      </c>
      <c r="H45" s="206" t="s">
        <v>62</v>
      </c>
      <c r="I45" s="207" t="s">
        <v>103</v>
      </c>
      <c r="J45" s="207"/>
      <c r="K45" s="207"/>
      <c r="L45" s="207"/>
      <c r="M45" s="207"/>
      <c r="N45" s="265"/>
      <c r="O45" s="280" t="s">
        <v>107</v>
      </c>
      <c r="P45" s="281"/>
      <c r="Q45" s="281"/>
      <c r="R45" s="281"/>
      <c r="S45" s="281"/>
      <c r="T45" s="281"/>
      <c r="U45" s="281"/>
      <c r="V45" s="281"/>
      <c r="W45" s="281"/>
      <c r="X45" s="281"/>
      <c r="Y45" s="281"/>
      <c r="Z45" s="281"/>
      <c r="AA45" s="281"/>
      <c r="AB45" s="281"/>
      <c r="AC45" s="281"/>
      <c r="AD45" s="217"/>
      <c r="AE45" s="282" t="s">
        <v>108</v>
      </c>
      <c r="AF45" s="281"/>
      <c r="AG45" s="283"/>
    </row>
    <row r="46" spans="2:34">
      <c r="B46" s="222"/>
      <c r="C46" s="150"/>
      <c r="D46" s="270"/>
      <c r="E46" s="264"/>
      <c r="F46" s="264"/>
      <c r="G46" s="225"/>
      <c r="H46" s="206"/>
      <c r="I46" s="149">
        <v>2017</v>
      </c>
      <c r="J46" s="150"/>
      <c r="K46" s="18" t="s">
        <v>3</v>
      </c>
      <c r="L46" s="264">
        <v>3</v>
      </c>
      <c r="M46" s="264"/>
      <c r="N46" s="69" t="s">
        <v>4</v>
      </c>
      <c r="O46" s="280"/>
      <c r="P46" s="281"/>
      <c r="Q46" s="281"/>
      <c r="R46" s="281"/>
      <c r="S46" s="281"/>
      <c r="T46" s="281"/>
      <c r="U46" s="281"/>
      <c r="V46" s="281"/>
      <c r="W46" s="281"/>
      <c r="X46" s="281"/>
      <c r="Y46" s="281"/>
      <c r="Z46" s="281"/>
      <c r="AA46" s="281"/>
      <c r="AB46" s="281"/>
      <c r="AC46" s="281"/>
      <c r="AD46" s="217"/>
      <c r="AE46" s="282"/>
      <c r="AF46" s="281"/>
      <c r="AG46" s="283"/>
    </row>
    <row r="47" spans="2:34" ht="14.25" customHeight="1">
      <c r="B47" s="222">
        <v>2012</v>
      </c>
      <c r="C47" s="150"/>
      <c r="D47" s="270" t="s">
        <v>3</v>
      </c>
      <c r="E47" s="264">
        <v>4</v>
      </c>
      <c r="F47" s="264"/>
      <c r="G47" s="225" t="s">
        <v>4</v>
      </c>
      <c r="H47" s="206" t="s">
        <v>62</v>
      </c>
      <c r="I47" s="207" t="s">
        <v>109</v>
      </c>
      <c r="J47" s="207"/>
      <c r="K47" s="207"/>
      <c r="L47" s="207"/>
      <c r="M47" s="207"/>
      <c r="N47" s="265"/>
      <c r="O47" s="280" t="s">
        <v>110</v>
      </c>
      <c r="P47" s="281"/>
      <c r="Q47" s="281"/>
      <c r="R47" s="281"/>
      <c r="S47" s="281"/>
      <c r="T47" s="281"/>
      <c r="U47" s="281"/>
      <c r="V47" s="281"/>
      <c r="W47" s="281"/>
      <c r="X47" s="281"/>
      <c r="Y47" s="281"/>
      <c r="Z47" s="281"/>
      <c r="AA47" s="281"/>
      <c r="AB47" s="281"/>
      <c r="AC47" s="281"/>
      <c r="AD47" s="217"/>
      <c r="AE47" s="282" t="s">
        <v>108</v>
      </c>
      <c r="AF47" s="281"/>
      <c r="AG47" s="283"/>
    </row>
    <row r="48" spans="2:34">
      <c r="B48" s="222"/>
      <c r="C48" s="150"/>
      <c r="D48" s="270"/>
      <c r="E48" s="264"/>
      <c r="F48" s="264"/>
      <c r="G48" s="225"/>
      <c r="H48" s="206"/>
      <c r="I48" s="149"/>
      <c r="J48" s="150"/>
      <c r="K48" s="18" t="s">
        <v>3</v>
      </c>
      <c r="L48" s="264"/>
      <c r="M48" s="264"/>
      <c r="N48" s="69" t="s">
        <v>4</v>
      </c>
      <c r="O48" s="280"/>
      <c r="P48" s="281"/>
      <c r="Q48" s="281"/>
      <c r="R48" s="281"/>
      <c r="S48" s="281"/>
      <c r="T48" s="281"/>
      <c r="U48" s="281"/>
      <c r="V48" s="281"/>
      <c r="W48" s="281"/>
      <c r="X48" s="281"/>
      <c r="Y48" s="281"/>
      <c r="Z48" s="281"/>
      <c r="AA48" s="281"/>
      <c r="AB48" s="281"/>
      <c r="AC48" s="281"/>
      <c r="AD48" s="217"/>
      <c r="AE48" s="282"/>
      <c r="AF48" s="281"/>
      <c r="AG48" s="283"/>
    </row>
    <row r="49" spans="2:35" ht="14.25" customHeight="1">
      <c r="B49" s="222">
        <v>2017</v>
      </c>
      <c r="C49" s="150"/>
      <c r="D49" s="270" t="s">
        <v>3</v>
      </c>
      <c r="E49" s="264">
        <v>4</v>
      </c>
      <c r="F49" s="264"/>
      <c r="G49" s="225" t="s">
        <v>4</v>
      </c>
      <c r="H49" s="206" t="s">
        <v>62</v>
      </c>
      <c r="I49" s="207" t="s">
        <v>103</v>
      </c>
      <c r="J49" s="207"/>
      <c r="K49" s="207"/>
      <c r="L49" s="207"/>
      <c r="M49" s="207"/>
      <c r="N49" s="265"/>
      <c r="O49" s="275" t="s">
        <v>111</v>
      </c>
      <c r="P49" s="208"/>
      <c r="Q49" s="208"/>
      <c r="R49" s="208"/>
      <c r="S49" s="208"/>
      <c r="T49" s="208"/>
      <c r="U49" s="208"/>
      <c r="V49" s="208"/>
      <c r="W49" s="208"/>
      <c r="X49" s="208"/>
      <c r="Y49" s="208"/>
      <c r="Z49" s="208"/>
      <c r="AA49" s="208"/>
      <c r="AB49" s="208"/>
      <c r="AC49" s="208"/>
      <c r="AD49" s="209"/>
      <c r="AE49" s="282" t="s">
        <v>105</v>
      </c>
      <c r="AF49" s="281"/>
      <c r="AG49" s="283"/>
    </row>
    <row r="50" spans="2:35" ht="14" thickBot="1">
      <c r="B50" s="222"/>
      <c r="C50" s="150"/>
      <c r="D50" s="270"/>
      <c r="E50" s="264"/>
      <c r="F50" s="264"/>
      <c r="G50" s="225"/>
      <c r="H50" s="206"/>
      <c r="I50" s="149">
        <v>2022</v>
      </c>
      <c r="J50" s="150"/>
      <c r="K50" s="18" t="s">
        <v>3</v>
      </c>
      <c r="L50" s="264">
        <v>3</v>
      </c>
      <c r="M50" s="264"/>
      <c r="N50" s="69" t="s">
        <v>4</v>
      </c>
      <c r="O50" s="276"/>
      <c r="P50" s="231"/>
      <c r="Q50" s="231"/>
      <c r="R50" s="231"/>
      <c r="S50" s="231"/>
      <c r="T50" s="231"/>
      <c r="U50" s="231"/>
      <c r="V50" s="231"/>
      <c r="W50" s="231"/>
      <c r="X50" s="231"/>
      <c r="Y50" s="231"/>
      <c r="Z50" s="231"/>
      <c r="AA50" s="231"/>
      <c r="AB50" s="231"/>
      <c r="AC50" s="231"/>
      <c r="AD50" s="232"/>
      <c r="AE50" s="282"/>
      <c r="AF50" s="281"/>
      <c r="AG50" s="283"/>
    </row>
    <row r="51" spans="2:35" ht="14.25" hidden="1" customHeight="1">
      <c r="B51" s="222"/>
      <c r="C51" s="150"/>
      <c r="D51" s="270" t="s">
        <v>3</v>
      </c>
      <c r="E51" s="264"/>
      <c r="F51" s="264"/>
      <c r="G51" s="225" t="s">
        <v>4</v>
      </c>
      <c r="H51" s="206" t="s">
        <v>62</v>
      </c>
      <c r="I51" s="207" t="s">
        <v>20</v>
      </c>
      <c r="J51" s="207"/>
      <c r="K51" s="207"/>
      <c r="L51" s="207"/>
      <c r="M51" s="207"/>
      <c r="N51" s="265"/>
      <c r="O51" s="280"/>
      <c r="P51" s="281"/>
      <c r="Q51" s="281"/>
      <c r="R51" s="281"/>
      <c r="S51" s="281"/>
      <c r="T51" s="281"/>
      <c r="U51" s="281"/>
      <c r="V51" s="281"/>
      <c r="W51" s="281"/>
      <c r="X51" s="281"/>
      <c r="Y51" s="281"/>
      <c r="Z51" s="281"/>
      <c r="AA51" s="281"/>
      <c r="AB51" s="281"/>
      <c r="AC51" s="281"/>
      <c r="AD51" s="217"/>
      <c r="AE51" s="282" t="s">
        <v>20</v>
      </c>
      <c r="AF51" s="281"/>
      <c r="AG51" s="283"/>
    </row>
    <row r="52" spans="2:35" hidden="1">
      <c r="B52" s="222"/>
      <c r="C52" s="150"/>
      <c r="D52" s="270"/>
      <c r="E52" s="264"/>
      <c r="F52" s="264"/>
      <c r="G52" s="225"/>
      <c r="H52" s="206"/>
      <c r="I52" s="149"/>
      <c r="J52" s="150"/>
      <c r="K52" s="18" t="s">
        <v>3</v>
      </c>
      <c r="L52" s="264"/>
      <c r="M52" s="264"/>
      <c r="N52" s="69" t="s">
        <v>4</v>
      </c>
      <c r="O52" s="280"/>
      <c r="P52" s="281"/>
      <c r="Q52" s="281"/>
      <c r="R52" s="281"/>
      <c r="S52" s="281"/>
      <c r="T52" s="281"/>
      <c r="U52" s="281"/>
      <c r="V52" s="281"/>
      <c r="W52" s="281"/>
      <c r="X52" s="281"/>
      <c r="Y52" s="281"/>
      <c r="Z52" s="281"/>
      <c r="AA52" s="281"/>
      <c r="AB52" s="281"/>
      <c r="AC52" s="281"/>
      <c r="AD52" s="217"/>
      <c r="AE52" s="282"/>
      <c r="AF52" s="281"/>
      <c r="AG52" s="283"/>
    </row>
    <row r="53" spans="2:35" ht="14.25" customHeight="1">
      <c r="B53" s="284"/>
      <c r="C53" s="285"/>
      <c r="D53" s="286" t="s">
        <v>3</v>
      </c>
      <c r="E53" s="287"/>
      <c r="F53" s="287"/>
      <c r="G53" s="288" t="s">
        <v>4</v>
      </c>
      <c r="H53" s="273" t="s">
        <v>62</v>
      </c>
      <c r="I53" s="289" t="s">
        <v>20</v>
      </c>
      <c r="J53" s="289"/>
      <c r="K53" s="289"/>
      <c r="L53" s="289"/>
      <c r="M53" s="289"/>
      <c r="N53" s="290"/>
      <c r="O53" s="279"/>
      <c r="P53" s="210"/>
      <c r="Q53" s="210"/>
      <c r="R53" s="210"/>
      <c r="S53" s="210"/>
      <c r="T53" s="210"/>
      <c r="U53" s="210"/>
      <c r="V53" s="210"/>
      <c r="W53" s="210"/>
      <c r="X53" s="210"/>
      <c r="Y53" s="210"/>
      <c r="Z53" s="210"/>
      <c r="AA53" s="210"/>
      <c r="AB53" s="210"/>
      <c r="AC53" s="210"/>
      <c r="AD53" s="211"/>
      <c r="AE53" s="277" t="s">
        <v>20</v>
      </c>
      <c r="AF53" s="210"/>
      <c r="AG53" s="278"/>
    </row>
    <row r="54" spans="2:35" ht="14" thickBot="1">
      <c r="B54" s="223"/>
      <c r="C54" s="142"/>
      <c r="D54" s="274"/>
      <c r="E54" s="252"/>
      <c r="F54" s="252"/>
      <c r="G54" s="226"/>
      <c r="H54" s="228"/>
      <c r="I54" s="141"/>
      <c r="J54" s="142"/>
      <c r="K54" s="5" t="s">
        <v>3</v>
      </c>
      <c r="L54" s="252"/>
      <c r="M54" s="252"/>
      <c r="N54" s="6" t="s">
        <v>4</v>
      </c>
      <c r="O54" s="291"/>
      <c r="P54" s="215"/>
      <c r="Q54" s="215"/>
      <c r="R54" s="215"/>
      <c r="S54" s="215"/>
      <c r="T54" s="215"/>
      <c r="U54" s="215"/>
      <c r="V54" s="215"/>
      <c r="W54" s="215"/>
      <c r="X54" s="215"/>
      <c r="Y54" s="215"/>
      <c r="Z54" s="215"/>
      <c r="AA54" s="215"/>
      <c r="AB54" s="215"/>
      <c r="AC54" s="215"/>
      <c r="AD54" s="292"/>
      <c r="AE54" s="214"/>
      <c r="AF54" s="215"/>
      <c r="AG54" s="216"/>
    </row>
    <row r="55" spans="2:35">
      <c r="B55" s="161" t="s">
        <v>63</v>
      </c>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221"/>
    </row>
    <row r="56" spans="2:35" ht="14.25" customHeight="1">
      <c r="B56" s="222">
        <v>2022</v>
      </c>
      <c r="C56" s="150"/>
      <c r="D56" s="270" t="s">
        <v>3</v>
      </c>
      <c r="E56" s="264">
        <v>4</v>
      </c>
      <c r="F56" s="264"/>
      <c r="G56" s="225" t="s">
        <v>4</v>
      </c>
      <c r="H56" s="227" t="s">
        <v>62</v>
      </c>
      <c r="I56" s="207" t="s">
        <v>112</v>
      </c>
      <c r="J56" s="207"/>
      <c r="K56" s="207"/>
      <c r="L56" s="207"/>
      <c r="M56" s="207"/>
      <c r="N56" s="265"/>
      <c r="O56" s="275" t="s">
        <v>113</v>
      </c>
      <c r="P56" s="208"/>
      <c r="Q56" s="208"/>
      <c r="R56" s="208"/>
      <c r="S56" s="208"/>
      <c r="T56" s="208"/>
      <c r="U56" s="208"/>
      <c r="V56" s="208"/>
      <c r="W56" s="208"/>
      <c r="X56" s="208"/>
      <c r="Y56" s="208"/>
      <c r="Z56" s="208"/>
      <c r="AA56" s="208"/>
      <c r="AB56" s="208"/>
      <c r="AC56" s="208"/>
      <c r="AD56" s="209"/>
      <c r="AE56" s="212" t="s">
        <v>105</v>
      </c>
      <c r="AF56" s="208"/>
      <c r="AG56" s="213"/>
    </row>
    <row r="57" spans="2:35" ht="14" thickBot="1">
      <c r="B57" s="223"/>
      <c r="C57" s="142"/>
      <c r="D57" s="274"/>
      <c r="E57" s="252"/>
      <c r="F57" s="252"/>
      <c r="G57" s="226"/>
      <c r="H57" s="228"/>
      <c r="I57" s="141">
        <v>2025</v>
      </c>
      <c r="J57" s="142"/>
      <c r="K57" s="5" t="s">
        <v>3</v>
      </c>
      <c r="L57" s="252">
        <v>3</v>
      </c>
      <c r="M57" s="252"/>
      <c r="N57" s="6" t="s">
        <v>4</v>
      </c>
      <c r="O57" s="276"/>
      <c r="P57" s="231"/>
      <c r="Q57" s="231"/>
      <c r="R57" s="231"/>
      <c r="S57" s="231"/>
      <c r="T57" s="231"/>
      <c r="U57" s="231"/>
      <c r="V57" s="231"/>
      <c r="W57" s="231"/>
      <c r="X57" s="231"/>
      <c r="Y57" s="231"/>
      <c r="Z57" s="231"/>
      <c r="AA57" s="231"/>
      <c r="AB57" s="231"/>
      <c r="AC57" s="231"/>
      <c r="AD57" s="232"/>
      <c r="AE57" s="230"/>
      <c r="AF57" s="231"/>
      <c r="AG57" s="233"/>
      <c r="AH57" s="10"/>
      <c r="AI57" s="10"/>
    </row>
  </sheetData>
  <customSheetViews>
    <customSheetView guid="{E0624EB1-8E89-4C6D-B311-89CC0F48B793}" printArea="1" state="hidden">
      <selection sqref="A1:AF1"/>
      <pageMargins left="0" right="0" top="0" bottom="0" header="0" footer="0"/>
      <pageSetup paperSize="9" scale="99" orientation="portrait" r:id="rId1"/>
    </customSheetView>
    <customSheetView guid="{60B658FF-8995-4732-960C-78FBAD34AA4D}" printArea="1">
      <selection activeCell="R8" sqref="R8:S8"/>
      <pageMargins left="0" right="0" top="0" bottom="0" header="0" footer="0"/>
      <pageSetup paperSize="9" scale="99" orientation="portrait" r:id="rId2"/>
    </customSheetView>
  </customSheetViews>
  <mergeCells count="205">
    <mergeCell ref="O49:AD50"/>
    <mergeCell ref="AE49:AG50"/>
    <mergeCell ref="I50:J50"/>
    <mergeCell ref="L50:M50"/>
    <mergeCell ref="B53:C54"/>
    <mergeCell ref="D53:D54"/>
    <mergeCell ref="E53:F54"/>
    <mergeCell ref="G53:G54"/>
    <mergeCell ref="H53:H54"/>
    <mergeCell ref="I53:N53"/>
    <mergeCell ref="O53:AD54"/>
    <mergeCell ref="AE53:AG54"/>
    <mergeCell ref="I54:J54"/>
    <mergeCell ref="L54:M54"/>
    <mergeCell ref="B51:C52"/>
    <mergeCell ref="D51:D52"/>
    <mergeCell ref="E51:F52"/>
    <mergeCell ref="G51:G52"/>
    <mergeCell ref="H51:H52"/>
    <mergeCell ref="I51:N51"/>
    <mergeCell ref="O51:AD52"/>
    <mergeCell ref="AE51:AG52"/>
    <mergeCell ref="I52:J52"/>
    <mergeCell ref="L52:M52"/>
    <mergeCell ref="O56:AD57"/>
    <mergeCell ref="AE56:AG57"/>
    <mergeCell ref="H19:P19"/>
    <mergeCell ref="W19:AG19"/>
    <mergeCell ref="E17:AG17"/>
    <mergeCell ref="D45:D46"/>
    <mergeCell ref="E45:F46"/>
    <mergeCell ref="G45:G46"/>
    <mergeCell ref="H45:H46"/>
    <mergeCell ref="I45:N45"/>
    <mergeCell ref="B55:AG55"/>
    <mergeCell ref="I46:J46"/>
    <mergeCell ref="L46:M46"/>
    <mergeCell ref="I48:J48"/>
    <mergeCell ref="B45:C46"/>
    <mergeCell ref="O40:AD40"/>
    <mergeCell ref="AE41:AG42"/>
    <mergeCell ref="O41:AD42"/>
    <mergeCell ref="O43:AD44"/>
    <mergeCell ref="AE43:AG44"/>
    <mergeCell ref="O45:AD46"/>
    <mergeCell ref="AE45:AG46"/>
    <mergeCell ref="O47:AD48"/>
    <mergeCell ref="AE47:AG48"/>
    <mergeCell ref="I56:N56"/>
    <mergeCell ref="I57:J57"/>
    <mergeCell ref="L57:M57"/>
    <mergeCell ref="B17:D17"/>
    <mergeCell ref="B56:C57"/>
    <mergeCell ref="D56:D57"/>
    <mergeCell ref="E56:F57"/>
    <mergeCell ref="G56:G57"/>
    <mergeCell ref="H56:H57"/>
    <mergeCell ref="B47:C48"/>
    <mergeCell ref="B49:C50"/>
    <mergeCell ref="D49:D50"/>
    <mergeCell ref="E49:F50"/>
    <mergeCell ref="G49:G50"/>
    <mergeCell ref="H49:H50"/>
    <mergeCell ref="I49:N49"/>
    <mergeCell ref="D47:D48"/>
    <mergeCell ref="E47:F48"/>
    <mergeCell ref="G47:G48"/>
    <mergeCell ref="H47:H48"/>
    <mergeCell ref="I47:N47"/>
    <mergeCell ref="L48:M48"/>
    <mergeCell ref="B43:C44"/>
    <mergeCell ref="D43:D44"/>
    <mergeCell ref="E43:F44"/>
    <mergeCell ref="G43:G44"/>
    <mergeCell ref="H43:H44"/>
    <mergeCell ref="I43:N43"/>
    <mergeCell ref="I42:J42"/>
    <mergeCell ref="L42:M42"/>
    <mergeCell ref="B41:C42"/>
    <mergeCell ref="D41:D42"/>
    <mergeCell ref="E41:F42"/>
    <mergeCell ref="G41:G42"/>
    <mergeCell ref="H41:H42"/>
    <mergeCell ref="I41:N41"/>
    <mergeCell ref="I44:J44"/>
    <mergeCell ref="L44:M44"/>
    <mergeCell ref="B40:G40"/>
    <mergeCell ref="I40:N40"/>
    <mergeCell ref="B34:D35"/>
    <mergeCell ref="I34:T34"/>
    <mergeCell ref="U34:X34"/>
    <mergeCell ref="Y34:AG34"/>
    <mergeCell ref="E35:H35"/>
    <mergeCell ref="I35:T35"/>
    <mergeCell ref="U35:X35"/>
    <mergeCell ref="Y35:Z35"/>
    <mergeCell ref="AB35:AC35"/>
    <mergeCell ref="AE35:AF35"/>
    <mergeCell ref="E34:H34"/>
    <mergeCell ref="B32:D33"/>
    <mergeCell ref="E32:W32"/>
    <mergeCell ref="X32:Y32"/>
    <mergeCell ref="AA32:AB32"/>
    <mergeCell ref="AD32:AG32"/>
    <mergeCell ref="E33:W33"/>
    <mergeCell ref="X33:Y33"/>
    <mergeCell ref="AA33:AB33"/>
    <mergeCell ref="AD33:AG33"/>
    <mergeCell ref="B30:D31"/>
    <mergeCell ref="E30:W30"/>
    <mergeCell ref="X30:Y30"/>
    <mergeCell ref="AA30:AB30"/>
    <mergeCell ref="AD30:AG30"/>
    <mergeCell ref="E31:W31"/>
    <mergeCell ref="X31:Y31"/>
    <mergeCell ref="AA31:AB31"/>
    <mergeCell ref="AD31:AG31"/>
    <mergeCell ref="B28:D29"/>
    <mergeCell ref="E28:W28"/>
    <mergeCell ref="X28:Y28"/>
    <mergeCell ref="AA28:AB28"/>
    <mergeCell ref="AD28:AG28"/>
    <mergeCell ref="E29:W29"/>
    <mergeCell ref="X29:Y29"/>
    <mergeCell ref="AA29:AB29"/>
    <mergeCell ref="AD29:AG29"/>
    <mergeCell ref="B26:D27"/>
    <mergeCell ref="E26:W26"/>
    <mergeCell ref="X26:Y26"/>
    <mergeCell ref="AA26:AB26"/>
    <mergeCell ref="AD26:AG26"/>
    <mergeCell ref="E27:W27"/>
    <mergeCell ref="X27:Y27"/>
    <mergeCell ref="AA27:AB27"/>
    <mergeCell ref="AD27:AG27"/>
    <mergeCell ref="B24:D25"/>
    <mergeCell ref="E24:W24"/>
    <mergeCell ref="X24:Y24"/>
    <mergeCell ref="AA24:AB24"/>
    <mergeCell ref="AD24:AG24"/>
    <mergeCell ref="E25:W25"/>
    <mergeCell ref="X25:Y25"/>
    <mergeCell ref="AA25:AB25"/>
    <mergeCell ref="AD25:AG25"/>
    <mergeCell ref="B22:D23"/>
    <mergeCell ref="E22:W23"/>
    <mergeCell ref="X22:Y22"/>
    <mergeCell ref="AA22:AB22"/>
    <mergeCell ref="AD22:AG22"/>
    <mergeCell ref="X23:Y23"/>
    <mergeCell ref="AA23:AB23"/>
    <mergeCell ref="AD23:AG23"/>
    <mergeCell ref="B14:D14"/>
    <mergeCell ref="E14:T14"/>
    <mergeCell ref="U14:X14"/>
    <mergeCell ref="Y14:Z14"/>
    <mergeCell ref="AB14:AC14"/>
    <mergeCell ref="AE14:AF14"/>
    <mergeCell ref="B18:D18"/>
    <mergeCell ref="E18:AG18"/>
    <mergeCell ref="B19:D19"/>
    <mergeCell ref="E19:G19"/>
    <mergeCell ref="B12:D13"/>
    <mergeCell ref="U12:Z12"/>
    <mergeCell ref="AA12:AB12"/>
    <mergeCell ref="E13:T13"/>
    <mergeCell ref="U13:X13"/>
    <mergeCell ref="Y13:AG13"/>
    <mergeCell ref="AC7:AG12"/>
    <mergeCell ref="B8:D8"/>
    <mergeCell ref="E8:L8"/>
    <mergeCell ref="M8:T8"/>
    <mergeCell ref="U8:V8"/>
    <mergeCell ref="W8:AB8"/>
    <mergeCell ref="F12:I12"/>
    <mergeCell ref="J12:T12"/>
    <mergeCell ref="W9:AB9"/>
    <mergeCell ref="B10:D10"/>
    <mergeCell ref="E10:L10"/>
    <mergeCell ref="M10:T10"/>
    <mergeCell ref="U10:AB10"/>
    <mergeCell ref="B11:D11"/>
    <mergeCell ref="E11:F11"/>
    <mergeCell ref="H11:I11"/>
    <mergeCell ref="K11:L11"/>
    <mergeCell ref="N11:O11"/>
    <mergeCell ref="B2:C2"/>
    <mergeCell ref="D2:AE2"/>
    <mergeCell ref="B9:D9"/>
    <mergeCell ref="E9:L9"/>
    <mergeCell ref="M9:T9"/>
    <mergeCell ref="U9:V9"/>
    <mergeCell ref="Q11:R11"/>
    <mergeCell ref="S11:T11"/>
    <mergeCell ref="U11:AB11"/>
    <mergeCell ref="B4:AG4"/>
    <mergeCell ref="W5:X5"/>
    <mergeCell ref="Z5:AA5"/>
    <mergeCell ref="AC5:AD5"/>
    <mergeCell ref="AF5:AG5"/>
    <mergeCell ref="B7:D7"/>
    <mergeCell ref="E7:L7"/>
    <mergeCell ref="M7:T7"/>
    <mergeCell ref="U7:V7"/>
    <mergeCell ref="W7:AB7"/>
  </mergeCells>
  <phoneticPr fontId="20"/>
  <dataValidations count="16">
    <dataValidation type="list" allowBlank="1" showInputMessage="1" showErrorMessage="1" sqref="I56:N56" xr:uid="{181EDF7C-8C47-41DC-96DE-EDF510EFF7EB}">
      <formula1>"現在に至る,終了(退職)予定"</formula1>
    </dataValidation>
    <dataValidation type="whole" allowBlank="1" showInputMessage="1" showErrorMessage="1" sqref="AC5:AD6 K11:L11 AE14:AF14 AE35:AF35" xr:uid="{21123C96-DCAF-4E20-B4B1-E68D317A210F}">
      <formula1>1</formula1>
      <formula2>31</formula2>
    </dataValidation>
    <dataValidation type="whole" allowBlank="1" showInputMessage="1" showErrorMessage="1" sqref="Y35:Z35 X22:Y33 Y14:Z14 W5:X6 E11:F11 B56:C57 I57:J57 I42:J42 I44:J44 I54:J54 I52:J52 I48:J48 I46:J46 B41:C54 I50:J50" xr:uid="{F896D0ED-9660-404F-A212-D59415B8308D}">
      <formula1>1900</formula1>
      <formula2>2030</formula2>
    </dataValidation>
    <dataValidation type="list" allowBlank="1" showInputMessage="1" showErrorMessage="1" sqref="AD31:AG31" xr:uid="{986AFF88-BA2D-4D8C-A638-31197C17B1BE}">
      <formula1>"修了,退学,在学中"</formula1>
    </dataValidation>
    <dataValidation type="list" allowBlank="1" showInputMessage="1" showErrorMessage="1" sqref="AD25:AG25" xr:uid="{B59D0718-DA4D-43A9-B230-5D3BA811FA43}">
      <formula1>"卒業,退学"</formula1>
    </dataValidation>
    <dataValidation type="list" allowBlank="1" showInputMessage="1" showErrorMessage="1" sqref="AD29:AG29 AD27:AG27" xr:uid="{A38EFFD2-99C9-4B7D-8F07-54BBF294FB16}">
      <formula1>"卒業,修了,退学"</formula1>
    </dataValidation>
    <dataValidation type="list" allowBlank="1" showInputMessage="1" showErrorMessage="1" sqref="AD24:AG24 AD26:AG26 AD28:AG28 AD30:AG30 AD32:AG32" xr:uid="{45495A1A-744E-4D04-B90B-B686AE2584BF}">
      <formula1>"入学,編入学"</formula1>
    </dataValidation>
    <dataValidation type="list" allowBlank="1" showInputMessage="1" showErrorMessage="1" sqref="AD22:AG23" xr:uid="{C8B3A4FC-D5E1-4A05-A91E-C062B36C8A4E}">
      <formula1>"入学,卒業"</formula1>
    </dataValidation>
    <dataValidation type="list" allowBlank="1" showInputMessage="1" showErrorMessage="1" sqref="Y34:AG34" xr:uid="{2A84D5AB-7E2F-4E53-BD44-DF31BC9AE3B0}">
      <formula1>"課程,論文"</formula1>
    </dataValidation>
    <dataValidation type="whole" allowBlank="1" showInputMessage="1" showErrorMessage="1" sqref="H11:I11 AB14:AC14 Z5:AA6 AA22:AB33 AB35:AC35 E56:F57 L57:M57 L42:M42 L44:M44 L54:M54 L52:M52 L48:M48 L46:M46 E41:F54 L50:M50" xr:uid="{F2719EB1-841E-4E01-BEDE-510EC73BE097}">
      <formula1>1</formula1>
      <formula2>12</formula2>
    </dataValidation>
    <dataValidation type="list" allowBlank="1" showInputMessage="1" showErrorMessage="1" sqref="AA12:AB12" xr:uid="{B568617A-495C-4E9C-B2EF-45BDC3C53C51}">
      <formula1>"有り,無し"</formula1>
    </dataValidation>
    <dataValidation type="list" allowBlank="1" showInputMessage="1" showErrorMessage="1" sqref="AD33:AG33" xr:uid="{E8169BCC-F7AC-4AAB-A0C0-9A1ADBDE630A}">
      <formula1>"修了,退学(満期),退学(中途),在学中"</formula1>
    </dataValidation>
    <dataValidation type="list" allowBlank="1" showInputMessage="1" showErrorMessage="1" sqref="AE56:AG57 AE41:AG54" xr:uid="{1CCB0AA1-BC16-432C-9EB4-DAD6B39C00BE}">
      <formula1>"常勤,非常勤"</formula1>
    </dataValidation>
    <dataValidation type="list" allowBlank="1" showInputMessage="1" showErrorMessage="1" sqref="I41:N41 I43:N43 I47:N47 I51:N51 I45:N45 I53:N53 I49:N49" xr:uid="{573248BE-141E-45C7-8AB8-62D639182E07}">
      <formula1>"現在に至る,終了(退職)(予定)"</formula1>
    </dataValidation>
    <dataValidation type="list" allowBlank="1" showInputMessage="1" showErrorMessage="1" sqref="Y13:AG13" xr:uid="{5FFAAD00-D8B2-4B80-9936-5569DD5FEC06}">
      <formula1>"教授,芸術,宗教,報道,永住者"</formula1>
    </dataValidation>
    <dataValidation type="list" errorStyle="information" allowBlank="1" showInputMessage="1" showErrorMessage="1" error="選択肢にない場合は直接入力してください" sqref="B26:D27" xr:uid="{0AB0939A-BB51-4F13-847C-BD03765961CD}">
      <formula1>"選択してください,大学,大学院（修士）,大学院（博士）"</formula1>
    </dataValidation>
  </dataValidations>
  <hyperlinks>
    <hyperlink ref="E14" r:id="rId3" xr:uid="{AD069345-2537-49AD-8CC3-1D9053E2EBCA}"/>
  </hyperlinks>
  <printOptions horizontalCentered="1" verticalCentered="1"/>
  <pageMargins left="0.70866141732283472" right="0.70866141732283472" top="0.74803149606299213" bottom="0.74803149606299213" header="0.31496062992125984" footer="0.31496062992125984"/>
  <pageSetup paperSize="9" scale="86"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3108" r:id="rId7" name="Check Box 36">
              <controlPr defaultSize="0" autoFill="0" autoLine="0" autoPict="0">
                <anchor moveWithCells="1">
                  <from>
                    <xdr:col>1</xdr:col>
                    <xdr:colOff>95250</xdr:colOff>
                    <xdr:row>1</xdr:row>
                    <xdr:rowOff>76200</xdr:rowOff>
                  </from>
                  <to>
                    <xdr:col>2</xdr:col>
                    <xdr:colOff>171450</xdr:colOff>
                    <xdr:row>1</xdr:row>
                    <xdr:rowOff>381000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FDB41B01-8E9F-4807-BE76-29FA2C0C5A46}">
          <x14:formula1>
            <xm:f>記入漏れ確認!$P$5:$P$9</xm:f>
          </x14:formula1>
          <xm:sqref>S11:T11</xm:sqref>
        </x14:dataValidation>
        <x14:dataValidation type="list" allowBlank="1" showInputMessage="1" showErrorMessage="1" xr:uid="{4FD89E8C-5D71-4EA9-ACC1-D9A3BAB76D44}">
          <x14:formula1>
            <xm:f>専門分野一覧!$C$4:$C$285</xm:f>
          </x14:formula1>
          <xm:sqref>E17</xm:sqref>
        </x14:dataValidation>
        <x14:dataValidation type="list" errorStyle="information" allowBlank="1" showInputMessage="1" showErrorMessage="1" error="学位一覧に存在しない場合は直接ご入力ください" xr:uid="{71D8DAF5-280B-4B5E-B099-B25611EB0B9D}">
          <x14:formula1>
            <xm:f>学位一覧!$B$3:$B$217</xm:f>
          </x14:formula1>
          <xm:sqref>I34:T34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E5E3B-A895-4EB1-8705-8E5B2F20B576}">
  <sheetPr>
    <tabColor rgb="FFFFFF00"/>
    <pageSetUpPr fitToPage="1"/>
  </sheetPr>
  <dimension ref="B1:F113"/>
  <sheetViews>
    <sheetView showGridLines="0" view="pageBreakPreview" zoomScaleNormal="90" zoomScaleSheetLayoutView="100" workbookViewId="0"/>
  </sheetViews>
  <sheetFormatPr defaultColWidth="8.58203125" defaultRowHeight="14"/>
  <cols>
    <col min="1" max="1" width="2.25" style="83" customWidth="1"/>
    <col min="2" max="2" width="40.58203125" style="83" customWidth="1"/>
    <col min="3" max="3" width="53.5" style="83" customWidth="1"/>
    <col min="4" max="4" width="2.9140625" style="83" customWidth="1"/>
    <col min="5" max="16384" width="8.58203125" style="83"/>
  </cols>
  <sheetData>
    <row r="1" spans="2:3" ht="18">
      <c r="B1" s="82"/>
    </row>
    <row r="2" spans="2:3" ht="18" customHeight="1">
      <c r="B2" s="298" t="s">
        <v>814</v>
      </c>
      <c r="C2" s="298"/>
    </row>
    <row r="3" spans="2:3" ht="18" customHeight="1">
      <c r="B3" s="84"/>
    </row>
    <row r="4" spans="2:3" ht="18" customHeight="1">
      <c r="B4" s="299" t="s">
        <v>914</v>
      </c>
      <c r="C4" s="300"/>
    </row>
    <row r="5" spans="2:3" ht="18" customHeight="1">
      <c r="B5" s="301" t="s">
        <v>815</v>
      </c>
      <c r="C5" s="301"/>
    </row>
    <row r="6" spans="2:3" ht="18" customHeight="1">
      <c r="B6" s="85"/>
    </row>
    <row r="7" spans="2:3" ht="18" customHeight="1">
      <c r="B7" s="86" t="s">
        <v>816</v>
      </c>
    </row>
    <row r="8" spans="2:3" ht="18" customHeight="1">
      <c r="B8" s="295" t="s">
        <v>817</v>
      </c>
      <c r="C8" s="295"/>
    </row>
    <row r="9" spans="2:3" ht="18" customHeight="1">
      <c r="B9" s="87"/>
      <c r="C9" s="87"/>
    </row>
    <row r="10" spans="2:3" ht="18" customHeight="1">
      <c r="B10" s="86" t="s">
        <v>818</v>
      </c>
    </row>
    <row r="11" spans="2:3" ht="18" customHeight="1">
      <c r="B11" s="295" t="s">
        <v>819</v>
      </c>
      <c r="C11" s="295"/>
    </row>
    <row r="12" spans="2:3" ht="18" customHeight="1"/>
    <row r="13" spans="2:3" ht="18" customHeight="1">
      <c r="B13" s="296" t="s">
        <v>820</v>
      </c>
      <c r="C13" s="296"/>
    </row>
    <row r="14" spans="2:3" ht="18" customHeight="1">
      <c r="B14" s="295" t="s">
        <v>821</v>
      </c>
      <c r="C14" s="295"/>
    </row>
    <row r="15" spans="2:3" ht="18" customHeight="1">
      <c r="B15" s="295" t="s">
        <v>822</v>
      </c>
      <c r="C15" s="295"/>
    </row>
    <row r="16" spans="2:3" ht="18" customHeight="1">
      <c r="B16" s="295" t="s">
        <v>823</v>
      </c>
      <c r="C16" s="295"/>
    </row>
    <row r="17" spans="2:3" ht="18" customHeight="1">
      <c r="B17" s="295" t="s">
        <v>824</v>
      </c>
      <c r="C17" s="295"/>
    </row>
    <row r="18" spans="2:3" ht="18" customHeight="1">
      <c r="B18" s="295" t="s">
        <v>825</v>
      </c>
      <c r="C18" s="295"/>
    </row>
    <row r="19" spans="2:3" ht="18" customHeight="1">
      <c r="B19" s="295" t="s">
        <v>826</v>
      </c>
      <c r="C19" s="295"/>
    </row>
    <row r="20" spans="2:3" ht="18" customHeight="1">
      <c r="B20" s="295" t="s">
        <v>827</v>
      </c>
      <c r="C20" s="295"/>
    </row>
    <row r="21" spans="2:3" ht="18" customHeight="1">
      <c r="B21" s="295" t="s">
        <v>828</v>
      </c>
      <c r="C21" s="295"/>
    </row>
    <row r="22" spans="2:3" ht="18" customHeight="1">
      <c r="B22" s="295" t="s">
        <v>829</v>
      </c>
      <c r="C22" s="295"/>
    </row>
    <row r="23" spans="2:3" s="88" customFormat="1" ht="18" customHeight="1">
      <c r="B23" s="295" t="s">
        <v>830</v>
      </c>
      <c r="C23" s="295"/>
    </row>
    <row r="24" spans="2:3" ht="18" customHeight="1">
      <c r="B24" s="295" t="s">
        <v>831</v>
      </c>
      <c r="C24" s="295"/>
    </row>
    <row r="25" spans="2:3" ht="18" customHeight="1">
      <c r="B25" s="295" t="s">
        <v>832</v>
      </c>
      <c r="C25" s="295"/>
    </row>
    <row r="26" spans="2:3" ht="18" customHeight="1">
      <c r="B26" s="295" t="s">
        <v>833</v>
      </c>
      <c r="C26" s="295"/>
    </row>
    <row r="27" spans="2:3" ht="18" customHeight="1">
      <c r="B27" s="295" t="s">
        <v>834</v>
      </c>
      <c r="C27" s="295"/>
    </row>
    <row r="28" spans="2:3" ht="18" customHeight="1"/>
    <row r="29" spans="2:3" ht="18" customHeight="1">
      <c r="B29" s="296" t="s">
        <v>835</v>
      </c>
      <c r="C29" s="296"/>
    </row>
    <row r="30" spans="2:3" ht="18" customHeight="1">
      <c r="B30" s="295" t="s">
        <v>836</v>
      </c>
      <c r="C30" s="295"/>
    </row>
    <row r="31" spans="2:3" ht="18" customHeight="1">
      <c r="B31" s="295" t="s">
        <v>837</v>
      </c>
      <c r="C31" s="295"/>
    </row>
    <row r="32" spans="2:3" ht="18" customHeight="1">
      <c r="B32" s="295" t="s">
        <v>838</v>
      </c>
      <c r="C32" s="295"/>
    </row>
    <row r="33" spans="2:6" ht="18" customHeight="1">
      <c r="B33" s="295" t="s">
        <v>839</v>
      </c>
      <c r="C33" s="295"/>
    </row>
    <row r="34" spans="2:6" ht="18" customHeight="1">
      <c r="B34" s="295" t="s">
        <v>840</v>
      </c>
      <c r="C34" s="295"/>
    </row>
    <row r="35" spans="2:6" ht="18" customHeight="1">
      <c r="B35" s="86"/>
    </row>
    <row r="36" spans="2:6" ht="18" customHeight="1">
      <c r="B36" s="296" t="s">
        <v>841</v>
      </c>
      <c r="C36" s="296"/>
    </row>
    <row r="37" spans="2:6" ht="18" customHeight="1">
      <c r="B37" s="295" t="s">
        <v>842</v>
      </c>
      <c r="C37" s="295"/>
    </row>
    <row r="38" spans="2:6" ht="18" customHeight="1">
      <c r="B38" s="302"/>
      <c r="C38" s="302"/>
    </row>
    <row r="39" spans="2:6" ht="18" customHeight="1">
      <c r="B39" s="296" t="s">
        <v>843</v>
      </c>
      <c r="C39" s="296"/>
    </row>
    <row r="40" spans="2:6" ht="18" customHeight="1">
      <c r="B40" s="295" t="s">
        <v>844</v>
      </c>
      <c r="C40" s="295"/>
    </row>
    <row r="41" spans="2:6" ht="18" customHeight="1"/>
    <row r="42" spans="2:6" ht="18" customHeight="1">
      <c r="B42" s="296" t="s">
        <v>845</v>
      </c>
      <c r="C42" s="296"/>
    </row>
    <row r="43" spans="2:6" ht="18" customHeight="1">
      <c r="B43" s="295" t="s">
        <v>846</v>
      </c>
      <c r="C43" s="295"/>
      <c r="D43" s="87"/>
      <c r="E43" s="295"/>
      <c r="F43" s="295"/>
    </row>
    <row r="44" spans="2:6" ht="18" customHeight="1">
      <c r="B44" s="295" t="s">
        <v>847</v>
      </c>
      <c r="C44" s="295"/>
    </row>
    <row r="45" spans="2:6" ht="18" customHeight="1">
      <c r="B45" s="293" t="s">
        <v>848</v>
      </c>
      <c r="C45" s="293"/>
    </row>
    <row r="46" spans="2:6" ht="18" customHeight="1">
      <c r="B46" s="295" t="s">
        <v>849</v>
      </c>
      <c r="C46" s="295"/>
    </row>
    <row r="47" spans="2:6" ht="18" customHeight="1">
      <c r="B47" s="87"/>
    </row>
    <row r="48" spans="2:6" ht="18" customHeight="1">
      <c r="B48" s="296" t="s">
        <v>850</v>
      </c>
      <c r="C48" s="296"/>
    </row>
    <row r="49" spans="2:3" ht="18" customHeight="1">
      <c r="B49" s="297" t="s">
        <v>813</v>
      </c>
      <c r="C49" s="297"/>
    </row>
    <row r="50" spans="2:3" ht="18" customHeight="1"/>
    <row r="51" spans="2:3" ht="18" customHeight="1">
      <c r="B51" s="296" t="s">
        <v>851</v>
      </c>
      <c r="C51" s="296"/>
    </row>
    <row r="52" spans="2:3" ht="18" customHeight="1">
      <c r="B52" s="295" t="s">
        <v>852</v>
      </c>
      <c r="C52" s="295"/>
    </row>
    <row r="53" spans="2:3" ht="18" customHeight="1">
      <c r="B53" s="295" t="s">
        <v>853</v>
      </c>
      <c r="C53" s="295"/>
    </row>
    <row r="54" spans="2:3" ht="18" customHeight="1">
      <c r="B54" s="86"/>
    </row>
    <row r="55" spans="2:3" ht="18" customHeight="1">
      <c r="B55" s="296" t="s">
        <v>854</v>
      </c>
      <c r="C55" s="296"/>
    </row>
    <row r="56" spans="2:3" ht="18" customHeight="1">
      <c r="B56" s="295" t="s">
        <v>855</v>
      </c>
      <c r="C56" s="295"/>
    </row>
    <row r="57" spans="2:3" ht="18" customHeight="1"/>
    <row r="58" spans="2:3" ht="18" customHeight="1">
      <c r="B58" s="296" t="s">
        <v>856</v>
      </c>
      <c r="C58" s="296"/>
    </row>
    <row r="59" spans="2:3" ht="18" customHeight="1">
      <c r="B59" s="295" t="s">
        <v>857</v>
      </c>
      <c r="C59" s="295"/>
    </row>
    <row r="60" spans="2:3" ht="18" customHeight="1">
      <c r="B60" s="295" t="s">
        <v>858</v>
      </c>
      <c r="C60" s="295"/>
    </row>
    <row r="61" spans="2:3" ht="18" customHeight="1">
      <c r="B61" s="295" t="s">
        <v>859</v>
      </c>
      <c r="C61" s="295"/>
    </row>
    <row r="62" spans="2:3" ht="18" customHeight="1">
      <c r="B62" s="295" t="s">
        <v>860</v>
      </c>
      <c r="C62" s="295"/>
    </row>
    <row r="63" spans="2:3" ht="18" customHeight="1">
      <c r="B63" s="295"/>
      <c r="C63" s="295"/>
    </row>
    <row r="64" spans="2:3" ht="18" customHeight="1" thickBot="1">
      <c r="B64" s="294" t="s">
        <v>861</v>
      </c>
      <c r="C64" s="294"/>
    </row>
    <row r="65" spans="2:3" ht="18" customHeight="1" thickBot="1">
      <c r="B65" s="89" t="s">
        <v>862</v>
      </c>
      <c r="C65" s="90" t="s">
        <v>863</v>
      </c>
    </row>
    <row r="66" spans="2:3" ht="18" customHeight="1" thickTop="1" thickBot="1">
      <c r="B66" s="91" t="s">
        <v>864</v>
      </c>
      <c r="C66" s="92" t="s">
        <v>865</v>
      </c>
    </row>
    <row r="67" spans="2:3" ht="18" customHeight="1" thickBot="1">
      <c r="B67" s="91" t="s">
        <v>866</v>
      </c>
      <c r="C67" s="92" t="s">
        <v>867</v>
      </c>
    </row>
    <row r="68" spans="2:3" ht="18" customHeight="1" thickBot="1">
      <c r="B68" s="91" t="s">
        <v>868</v>
      </c>
      <c r="C68" s="92" t="s">
        <v>869</v>
      </c>
    </row>
    <row r="69" spans="2:3" ht="18" customHeight="1"/>
    <row r="70" spans="2:3" ht="18" customHeight="1">
      <c r="B70" s="295" t="s">
        <v>870</v>
      </c>
      <c r="C70" s="295"/>
    </row>
    <row r="71" spans="2:3" ht="18" customHeight="1">
      <c r="B71" s="295" t="s">
        <v>871</v>
      </c>
      <c r="C71" s="295"/>
    </row>
    <row r="72" spans="2:3" ht="18" customHeight="1" thickBot="1"/>
    <row r="73" spans="2:3" ht="18" customHeight="1" thickBot="1">
      <c r="B73" s="93" t="s">
        <v>872</v>
      </c>
      <c r="C73" s="90" t="s">
        <v>873</v>
      </c>
    </row>
    <row r="74" spans="2:3" ht="18" customHeight="1" thickTop="1" thickBot="1">
      <c r="B74" s="91" t="s">
        <v>874</v>
      </c>
      <c r="C74" s="92" t="s">
        <v>875</v>
      </c>
    </row>
    <row r="75" spans="2:3" ht="18" customHeight="1" thickBot="1">
      <c r="B75" s="91" t="s">
        <v>876</v>
      </c>
      <c r="C75" s="92" t="s">
        <v>877</v>
      </c>
    </row>
    <row r="76" spans="2:3" ht="18" customHeight="1"/>
    <row r="77" spans="2:3" ht="18" customHeight="1">
      <c r="B77" s="295" t="s">
        <v>878</v>
      </c>
      <c r="C77" s="295"/>
    </row>
    <row r="78" spans="2:3" ht="18" customHeight="1">
      <c r="B78" s="86"/>
    </row>
    <row r="79" spans="2:3" ht="18" customHeight="1">
      <c r="B79" s="296" t="s">
        <v>879</v>
      </c>
      <c r="C79" s="296"/>
    </row>
    <row r="80" spans="2:3" ht="18" customHeight="1">
      <c r="B80" s="295" t="s">
        <v>880</v>
      </c>
      <c r="C80" s="295"/>
    </row>
    <row r="81" spans="2:3" ht="18" customHeight="1">
      <c r="B81" s="295" t="s">
        <v>881</v>
      </c>
      <c r="C81" s="295"/>
    </row>
    <row r="82" spans="2:3" ht="18" customHeight="1">
      <c r="B82" s="295" t="s">
        <v>882</v>
      </c>
      <c r="C82" s="295"/>
    </row>
    <row r="83" spans="2:3" ht="18" customHeight="1">
      <c r="B83" s="295" t="s">
        <v>883</v>
      </c>
      <c r="C83" s="295"/>
    </row>
    <row r="84" spans="2:3" ht="18" customHeight="1">
      <c r="B84" s="295" t="s">
        <v>884</v>
      </c>
      <c r="C84" s="295"/>
    </row>
    <row r="85" spans="2:3" ht="18" customHeight="1">
      <c r="B85" s="293" t="s">
        <v>885</v>
      </c>
      <c r="C85" s="293"/>
    </row>
    <row r="86" spans="2:3" ht="18" customHeight="1">
      <c r="B86" s="293" t="s">
        <v>886</v>
      </c>
      <c r="C86" s="293"/>
    </row>
    <row r="87" spans="2:3" ht="18" customHeight="1">
      <c r="B87" s="295" t="s">
        <v>887</v>
      </c>
      <c r="C87" s="295"/>
    </row>
    <row r="88" spans="2:3" ht="18" customHeight="1">
      <c r="B88" s="295" t="s">
        <v>888</v>
      </c>
      <c r="C88" s="295"/>
    </row>
    <row r="89" spans="2:3" ht="18" customHeight="1">
      <c r="B89" s="295" t="s">
        <v>889</v>
      </c>
      <c r="C89" s="295"/>
    </row>
    <row r="90" spans="2:3" ht="18" customHeight="1">
      <c r="B90" s="295" t="s">
        <v>890</v>
      </c>
      <c r="C90" s="295"/>
    </row>
    <row r="91" spans="2:3" ht="18" customHeight="1">
      <c r="B91" s="295" t="s">
        <v>891</v>
      </c>
      <c r="C91" s="295"/>
    </row>
    <row r="92" spans="2:3" ht="18" customHeight="1">
      <c r="B92" s="295" t="s">
        <v>892</v>
      </c>
      <c r="C92" s="295"/>
    </row>
    <row r="93" spans="2:3" ht="18" customHeight="1">
      <c r="B93" s="295" t="s">
        <v>893</v>
      </c>
      <c r="C93" s="295"/>
    </row>
    <row r="94" spans="2:3" ht="18" customHeight="1">
      <c r="B94" s="295" t="s">
        <v>894</v>
      </c>
      <c r="C94" s="295"/>
    </row>
    <row r="95" spans="2:3" ht="18" customHeight="1">
      <c r="B95" s="295" t="s">
        <v>895</v>
      </c>
      <c r="C95" s="295"/>
    </row>
    <row r="96" spans="2:3" ht="18" customHeight="1">
      <c r="B96" s="293" t="s">
        <v>896</v>
      </c>
      <c r="C96" s="293"/>
    </row>
    <row r="97" spans="2:3" ht="18" customHeight="1">
      <c r="B97" s="295" t="s">
        <v>897</v>
      </c>
      <c r="C97" s="295"/>
    </row>
    <row r="98" spans="2:3" ht="18" customHeight="1">
      <c r="B98" s="295" t="s">
        <v>898</v>
      </c>
      <c r="C98" s="295"/>
    </row>
    <row r="99" spans="2:3" ht="18" customHeight="1">
      <c r="B99" s="295" t="s">
        <v>899</v>
      </c>
      <c r="C99" s="295"/>
    </row>
    <row r="100" spans="2:3" ht="18" customHeight="1">
      <c r="B100" s="295" t="s">
        <v>900</v>
      </c>
      <c r="C100" s="295"/>
    </row>
    <row r="101" spans="2:3" ht="18" customHeight="1">
      <c r="B101" s="295" t="s">
        <v>901</v>
      </c>
      <c r="C101" s="295"/>
    </row>
    <row r="102" spans="2:3" ht="18" customHeight="1">
      <c r="B102" s="295" t="s">
        <v>902</v>
      </c>
      <c r="C102" s="295"/>
    </row>
    <row r="103" spans="2:3" ht="18" customHeight="1"/>
    <row r="104" spans="2:3" ht="18" customHeight="1">
      <c r="B104" s="295" t="s">
        <v>903</v>
      </c>
      <c r="C104" s="295"/>
    </row>
    <row r="105" spans="2:3" ht="18" customHeight="1">
      <c r="B105" s="295" t="s">
        <v>904</v>
      </c>
      <c r="C105" s="295"/>
    </row>
    <row r="106" spans="2:3" ht="18" customHeight="1">
      <c r="B106" s="295" t="s">
        <v>905</v>
      </c>
      <c r="C106" s="295"/>
    </row>
    <row r="107" spans="2:3" ht="18" customHeight="1">
      <c r="B107" s="295" t="s">
        <v>906</v>
      </c>
      <c r="C107" s="295"/>
    </row>
    <row r="108" spans="2:3" ht="18" customHeight="1">
      <c r="B108" s="295" t="s">
        <v>907</v>
      </c>
      <c r="C108" s="295"/>
    </row>
    <row r="109" spans="2:3" ht="18" customHeight="1">
      <c r="B109" s="295" t="s">
        <v>908</v>
      </c>
      <c r="C109" s="295"/>
    </row>
    <row r="110" spans="2:3" ht="18" customHeight="1">
      <c r="B110" s="295" t="s">
        <v>909</v>
      </c>
      <c r="C110" s="295"/>
    </row>
    <row r="111" spans="2:3" ht="18" customHeight="1">
      <c r="B111" s="295" t="s">
        <v>910</v>
      </c>
      <c r="C111" s="295"/>
    </row>
    <row r="112" spans="2:3" ht="18" customHeight="1">
      <c r="B112" s="295" t="s">
        <v>911</v>
      </c>
      <c r="C112" s="295"/>
    </row>
    <row r="113" spans="2:3" ht="18" customHeight="1">
      <c r="B113" s="303" t="s">
        <v>912</v>
      </c>
      <c r="C113" s="303"/>
    </row>
  </sheetData>
  <mergeCells count="88">
    <mergeCell ref="B98:C98"/>
    <mergeCell ref="B99:C99"/>
    <mergeCell ref="B93:C93"/>
    <mergeCell ref="B94:C94"/>
    <mergeCell ref="B113:C113"/>
    <mergeCell ref="B112:C112"/>
    <mergeCell ref="B110:C110"/>
    <mergeCell ref="B102:C102"/>
    <mergeCell ref="B104:C104"/>
    <mergeCell ref="B106:C106"/>
    <mergeCell ref="B107:C107"/>
    <mergeCell ref="B109:C109"/>
    <mergeCell ref="B111:C111"/>
    <mergeCell ref="B100:C100"/>
    <mergeCell ref="B77:C77"/>
    <mergeCell ref="B79:C79"/>
    <mergeCell ref="B92:C92"/>
    <mergeCell ref="B86:C86"/>
    <mergeCell ref="B97:C97"/>
    <mergeCell ref="B82:C82"/>
    <mergeCell ref="B88:C88"/>
    <mergeCell ref="B89:C89"/>
    <mergeCell ref="B90:C90"/>
    <mergeCell ref="B91:C91"/>
    <mergeCell ref="B42:C42"/>
    <mergeCell ref="B23:C23"/>
    <mergeCell ref="B24:C24"/>
    <mergeCell ref="B25:C25"/>
    <mergeCell ref="B26:C26"/>
    <mergeCell ref="B29:C29"/>
    <mergeCell ref="B31:C31"/>
    <mergeCell ref="B34:C34"/>
    <mergeCell ref="B36:C36"/>
    <mergeCell ref="B37:C37"/>
    <mergeCell ref="B39:C39"/>
    <mergeCell ref="B40:C40"/>
    <mergeCell ref="B38:C38"/>
    <mergeCell ref="B16:C16"/>
    <mergeCell ref="B17:C17"/>
    <mergeCell ref="B18:C18"/>
    <mergeCell ref="B19:C19"/>
    <mergeCell ref="B20:C20"/>
    <mergeCell ref="B2:C2"/>
    <mergeCell ref="B11:C11"/>
    <mergeCell ref="B13:C13"/>
    <mergeCell ref="B14:C14"/>
    <mergeCell ref="B15:C15"/>
    <mergeCell ref="B4:C4"/>
    <mergeCell ref="B5:C5"/>
    <mergeCell ref="B8:C8"/>
    <mergeCell ref="B22:C22"/>
    <mergeCell ref="B30:C30"/>
    <mergeCell ref="B32:C32"/>
    <mergeCell ref="B33:C33"/>
    <mergeCell ref="B21:C21"/>
    <mergeCell ref="B27:C27"/>
    <mergeCell ref="E43:F43"/>
    <mergeCell ref="B95:C95"/>
    <mergeCell ref="B101:C101"/>
    <mergeCell ref="B105:C105"/>
    <mergeCell ref="B108:C108"/>
    <mergeCell ref="B43:C43"/>
    <mergeCell ref="B62:C62"/>
    <mergeCell ref="B81:C81"/>
    <mergeCell ref="B87:C87"/>
    <mergeCell ref="B80:C80"/>
    <mergeCell ref="B44:C44"/>
    <mergeCell ref="B46:C46"/>
    <mergeCell ref="B58:C58"/>
    <mergeCell ref="B59:C59"/>
    <mergeCell ref="B60:C60"/>
    <mergeCell ref="B61:C61"/>
    <mergeCell ref="B45:C45"/>
    <mergeCell ref="B64:C64"/>
    <mergeCell ref="B96:C96"/>
    <mergeCell ref="B83:C83"/>
    <mergeCell ref="B63:C63"/>
    <mergeCell ref="B53:C53"/>
    <mergeCell ref="B55:C55"/>
    <mergeCell ref="B56:C56"/>
    <mergeCell ref="B84:C84"/>
    <mergeCell ref="B85:C85"/>
    <mergeCell ref="B48:C48"/>
    <mergeCell ref="B49:C49"/>
    <mergeCell ref="B51:C51"/>
    <mergeCell ref="B52:C52"/>
    <mergeCell ref="B70:C70"/>
    <mergeCell ref="B71:C71"/>
  </mergeCells>
  <phoneticPr fontId="20"/>
  <pageMargins left="0.75" right="0.75" top="1" bottom="1" header="0.5" footer="0.5"/>
  <pageSetup paperSize="9" scale="78" fitToHeight="0" orientation="portrait" r:id="rId1"/>
  <rowBreaks count="3" manualBreakCount="3">
    <brk id="34" max="16383" man="1"/>
    <brk id="69" max="3" man="1"/>
    <brk id="103"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368F6-8C0B-4FC4-8D03-3255BBCB8ECB}">
  <sheetPr>
    <tabColor rgb="FF92D050"/>
  </sheetPr>
  <dimension ref="B1:Y113"/>
  <sheetViews>
    <sheetView workbookViewId="0">
      <pane ySplit="5" topLeftCell="A6" activePane="bottomLeft" state="frozen"/>
      <selection pane="bottomLeft" activeCell="A6" sqref="A6"/>
    </sheetView>
  </sheetViews>
  <sheetFormatPr defaultColWidth="8.83203125" defaultRowHeight="13.5"/>
  <cols>
    <col min="1" max="1" width="1.5" customWidth="1"/>
    <col min="2" max="2" width="4.25" bestFit="1" customWidth="1"/>
    <col min="3" max="3" width="19" bestFit="1" customWidth="1"/>
    <col min="4" max="4" width="24.33203125" style="16" bestFit="1" customWidth="1"/>
    <col min="5" max="5" width="7.33203125" bestFit="1" customWidth="1"/>
    <col min="6" max="6" width="8.58203125" style="16" bestFit="1" customWidth="1"/>
    <col min="7" max="7" width="24.08203125" bestFit="1" customWidth="1"/>
    <col min="8" max="8" width="25.08203125" bestFit="1" customWidth="1"/>
    <col min="9" max="9" width="4.58203125" customWidth="1"/>
    <col min="10" max="10" width="8.33203125" bestFit="1" customWidth="1"/>
    <col min="16" max="16" width="11.08203125" bestFit="1" customWidth="1"/>
    <col min="17" max="17" width="2.75" bestFit="1" customWidth="1"/>
    <col min="18" max="18" width="20.33203125" bestFit="1" customWidth="1"/>
    <col min="19" max="19" width="2.75" bestFit="1" customWidth="1"/>
    <col min="20" max="20" width="24.33203125" bestFit="1" customWidth="1"/>
    <col min="21" max="21" width="2.75" bestFit="1" customWidth="1"/>
    <col min="22" max="22" width="13.58203125" bestFit="1" customWidth="1"/>
    <col min="23" max="23" width="2.75" bestFit="1" customWidth="1"/>
  </cols>
  <sheetData>
    <row r="1" spans="2:25" ht="8.5" customHeight="1"/>
    <row r="2" spans="2:25">
      <c r="B2" s="304" t="s">
        <v>114</v>
      </c>
      <c r="C2" s="304"/>
      <c r="D2" s="304"/>
      <c r="E2" s="304"/>
      <c r="F2" s="304"/>
      <c r="G2" s="304"/>
      <c r="H2" s="304"/>
    </row>
    <row r="3" spans="2:25">
      <c r="B3" s="304"/>
      <c r="C3" s="304"/>
      <c r="D3" s="304"/>
      <c r="E3" s="304"/>
      <c r="F3" s="304"/>
      <c r="G3" s="304"/>
      <c r="H3" s="304"/>
    </row>
    <row r="5" spans="2:25">
      <c r="B5" s="20" t="s">
        <v>115</v>
      </c>
      <c r="C5" s="20" t="s">
        <v>116</v>
      </c>
      <c r="D5" s="21" t="s">
        <v>117</v>
      </c>
      <c r="E5" s="20" t="s">
        <v>118</v>
      </c>
      <c r="F5" s="21" t="s">
        <v>119</v>
      </c>
      <c r="G5" s="20" t="s">
        <v>120</v>
      </c>
      <c r="H5" s="20" t="s">
        <v>121</v>
      </c>
      <c r="J5" s="29" t="s">
        <v>122</v>
      </c>
      <c r="K5" s="30">
        <v>1</v>
      </c>
      <c r="L5" s="30" t="s">
        <v>123</v>
      </c>
      <c r="P5" t="s">
        <v>20</v>
      </c>
      <c r="Q5">
        <v>-1</v>
      </c>
      <c r="R5" t="s">
        <v>24</v>
      </c>
      <c r="S5">
        <v>-1</v>
      </c>
      <c r="T5" t="s">
        <v>124</v>
      </c>
      <c r="U5">
        <v>-1</v>
      </c>
      <c r="V5" t="s">
        <v>20</v>
      </c>
      <c r="W5">
        <v>-1</v>
      </c>
      <c r="X5" t="s">
        <v>42</v>
      </c>
      <c r="Y5">
        <v>-1</v>
      </c>
    </row>
    <row r="6" spans="2:25">
      <c r="B6" s="22" t="s">
        <v>125</v>
      </c>
      <c r="C6" s="22" t="s">
        <v>126</v>
      </c>
      <c r="D6" s="17" t="b">
        <v>0</v>
      </c>
      <c r="E6" s="24" t="str">
        <f>IF(D6=TRUE,"OK","NG")</f>
        <v>NG</v>
      </c>
      <c r="F6" s="74"/>
      <c r="G6" s="24" t="s">
        <v>127</v>
      </c>
      <c r="H6" s="22"/>
    </row>
    <row r="7" spans="2:25">
      <c r="B7" s="22" t="s">
        <v>128</v>
      </c>
      <c r="C7" s="22" t="s">
        <v>129</v>
      </c>
      <c r="D7" s="23" t="str">
        <f>IF(E7="NG","",DATE('履歴書（提出用）'!W5,'履歴書（提出用）'!Z5,'履歴書（提出用）'!AC5))</f>
        <v/>
      </c>
      <c r="E7" s="24" t="str">
        <f>IF(ISERROR(DATE('履歴書（提出用）'!W5,'履歴書（提出用）'!Z5,'履歴書（提出用）'!AC5)),"NG",IF(F7="NG","NG","OK"))</f>
        <v>NG</v>
      </c>
      <c r="F7" s="17" t="str">
        <f>IF(OR(ISBLANK('履歴書（提出用）'!W5),ISBLANK('履歴書（提出用）'!Z5),ISBLANK('履歴書（提出用）'!AC5)),"NG","OK")</f>
        <v>NG</v>
      </c>
      <c r="G7" s="24" t="s">
        <v>127</v>
      </c>
      <c r="H7" s="22"/>
      <c r="K7" t="s">
        <v>130</v>
      </c>
      <c r="P7" t="s">
        <v>75</v>
      </c>
      <c r="Q7">
        <v>1</v>
      </c>
      <c r="R7" t="s">
        <v>131</v>
      </c>
      <c r="S7">
        <v>1</v>
      </c>
      <c r="V7" t="s">
        <v>132</v>
      </c>
      <c r="W7">
        <v>1</v>
      </c>
      <c r="X7" t="s">
        <v>40</v>
      </c>
      <c r="Y7" t="s">
        <v>133</v>
      </c>
    </row>
    <row r="8" spans="2:25">
      <c r="B8" s="22" t="s">
        <v>134</v>
      </c>
      <c r="C8" s="24" t="s">
        <v>135</v>
      </c>
      <c r="D8" s="17" t="str">
        <f>IF(ISBLANK('履歴書（提出用）'!E8),"",'履歴書（提出用）'!E8)</f>
        <v/>
      </c>
      <c r="E8" s="24" t="str">
        <f t="shared" ref="E8:E13" si="0">IF(D8="","NG","OK")</f>
        <v>NG</v>
      </c>
      <c r="F8" s="17"/>
      <c r="G8" s="24" t="s">
        <v>127</v>
      </c>
      <c r="H8" s="24"/>
      <c r="I8" s="2"/>
      <c r="J8" s="2" t="s">
        <v>136</v>
      </c>
      <c r="K8" s="2">
        <f>COUNTIF(E7:E113,"&lt;&gt;OK")</f>
        <v>40</v>
      </c>
      <c r="P8" t="s">
        <v>137</v>
      </c>
      <c r="Q8">
        <v>2</v>
      </c>
      <c r="R8" t="s">
        <v>138</v>
      </c>
      <c r="S8">
        <v>2</v>
      </c>
      <c r="V8" t="s">
        <v>139</v>
      </c>
      <c r="W8">
        <v>2</v>
      </c>
      <c r="X8" t="s">
        <v>44</v>
      </c>
      <c r="Y8" t="s">
        <v>140</v>
      </c>
    </row>
    <row r="9" spans="2:25">
      <c r="B9" s="22" t="s">
        <v>134</v>
      </c>
      <c r="C9" s="24" t="s">
        <v>141</v>
      </c>
      <c r="D9" s="17" t="str">
        <f>IF(ISBLANK('履歴書（提出用）'!M8),"",'履歴書（提出用）'!M8)</f>
        <v/>
      </c>
      <c r="E9" s="24" t="str">
        <f t="shared" si="0"/>
        <v>NG</v>
      </c>
      <c r="F9" s="17"/>
      <c r="G9" s="24" t="s">
        <v>127</v>
      </c>
      <c r="H9" s="24"/>
      <c r="I9" s="2"/>
      <c r="J9" s="2"/>
      <c r="K9" s="2"/>
      <c r="X9" t="s">
        <v>47</v>
      </c>
      <c r="Y9" t="s">
        <v>142</v>
      </c>
    </row>
    <row r="10" spans="2:25">
      <c r="B10" s="22" t="s">
        <v>134</v>
      </c>
      <c r="C10" s="24" t="s">
        <v>143</v>
      </c>
      <c r="D10" s="17" t="str">
        <f>IF(ISBLANK('履歴書（提出用）'!E9),"",'履歴書（提出用）'!E9)</f>
        <v/>
      </c>
      <c r="E10" s="24" t="str">
        <f t="shared" si="0"/>
        <v>NG</v>
      </c>
      <c r="F10" s="17"/>
      <c r="G10" s="24" t="s">
        <v>127</v>
      </c>
      <c r="H10" s="24"/>
      <c r="I10" s="2"/>
      <c r="J10" s="2"/>
      <c r="K10" s="2"/>
      <c r="L10" s="2"/>
      <c r="M10" s="2"/>
      <c r="N10" s="2"/>
    </row>
    <row r="11" spans="2:25">
      <c r="B11" s="22" t="s">
        <v>134</v>
      </c>
      <c r="C11" s="24" t="s">
        <v>144</v>
      </c>
      <c r="D11" s="17" t="str">
        <f>IF(ISBLANK('履歴書（提出用）'!M9),"",'履歴書（提出用）'!M9)</f>
        <v/>
      </c>
      <c r="E11" s="24" t="str">
        <f t="shared" si="0"/>
        <v>NG</v>
      </c>
      <c r="F11" s="17"/>
      <c r="G11" s="24" t="s">
        <v>127</v>
      </c>
      <c r="H11" s="24"/>
      <c r="I11" s="2"/>
      <c r="J11" s="2"/>
      <c r="K11" s="2"/>
      <c r="L11" s="2"/>
      <c r="M11" s="2"/>
      <c r="N11" s="2"/>
      <c r="O11" s="2"/>
      <c r="P11" s="2"/>
    </row>
    <row r="12" spans="2:25">
      <c r="B12" s="22" t="s">
        <v>134</v>
      </c>
      <c r="C12" s="24" t="s">
        <v>145</v>
      </c>
      <c r="D12" s="17" t="str">
        <f>UPPER(ASC('履歴書（提出用）'!E10))</f>
        <v/>
      </c>
      <c r="E12" s="24" t="str">
        <f t="shared" si="0"/>
        <v>NG</v>
      </c>
      <c r="F12" s="17"/>
      <c r="G12" s="24" t="s">
        <v>127</v>
      </c>
      <c r="H12" s="24"/>
      <c r="I12" s="2"/>
      <c r="J12" s="2"/>
      <c r="K12" s="2"/>
      <c r="L12" s="2"/>
      <c r="M12" s="2"/>
      <c r="N12" s="2"/>
      <c r="O12" s="2"/>
      <c r="P12" s="2"/>
    </row>
    <row r="13" spans="2:25">
      <c r="B13" s="22" t="s">
        <v>134</v>
      </c>
      <c r="C13" s="24" t="s">
        <v>146</v>
      </c>
      <c r="D13" s="17" t="str">
        <f>PROPER(ASC('履歴書（提出用）'!M10))</f>
        <v/>
      </c>
      <c r="E13" s="24" t="str">
        <f t="shared" si="0"/>
        <v>NG</v>
      </c>
      <c r="F13" s="17"/>
      <c r="G13" s="24" t="s">
        <v>127</v>
      </c>
      <c r="H13" s="24"/>
      <c r="I13" s="2"/>
      <c r="J13" s="2"/>
      <c r="K13" s="2"/>
      <c r="L13" s="2"/>
      <c r="M13" s="2"/>
      <c r="N13" s="2"/>
      <c r="O13" s="2"/>
      <c r="P13" s="2"/>
    </row>
    <row r="14" spans="2:25">
      <c r="B14" s="22" t="s">
        <v>134</v>
      </c>
      <c r="C14" s="24" t="s">
        <v>17</v>
      </c>
      <c r="D14" s="23" t="str">
        <f>IF(E14="NG","",DATE('履歴書（提出用）'!E11,'履歴書（提出用）'!H11,'履歴書（提出用）'!K11))</f>
        <v/>
      </c>
      <c r="E14" s="24" t="str">
        <f>IF(ISERROR(DATE('履歴書（提出用）'!E11,'履歴書（提出用）'!H11,'履歴書（提出用）'!K11)),"NG",IF(F14="NG","NG","OK"))</f>
        <v>NG</v>
      </c>
      <c r="F14" s="17" t="str">
        <f>IF(OR(ISBLANK('履歴書（提出用）'!E11),ISBLANK('履歴書（提出用）'!H11),ISBLANK('履歴書（提出用）'!K11)),"NG","OK")</f>
        <v>NG</v>
      </c>
      <c r="G14" s="24" t="s">
        <v>127</v>
      </c>
      <c r="H14" s="24"/>
      <c r="I14" s="2"/>
      <c r="J14" s="2"/>
      <c r="K14" s="2"/>
      <c r="L14" s="2"/>
      <c r="M14" s="2"/>
      <c r="N14" s="2"/>
      <c r="O14" s="2"/>
      <c r="P14" s="2"/>
    </row>
    <row r="15" spans="2:25">
      <c r="B15" s="22" t="s">
        <v>134</v>
      </c>
      <c r="C15" s="24" t="s">
        <v>19</v>
      </c>
      <c r="D15" s="17" t="str">
        <f>IF(VLOOKUP('履歴書（提出用）'!S11,P5:Q8,2,FALSE)=-1,"",VLOOKUP('履歴書（提出用）'!S11,P5:Q8,2,FALSE))</f>
        <v/>
      </c>
      <c r="E15" s="24" t="str">
        <f>IF(D15="","NG","OK")</f>
        <v>NG</v>
      </c>
      <c r="F15" s="17"/>
      <c r="G15" s="24" t="s">
        <v>127</v>
      </c>
      <c r="H15" s="24"/>
      <c r="I15" s="2"/>
      <c r="J15" s="2"/>
      <c r="K15" s="2"/>
      <c r="L15" s="2"/>
      <c r="M15" s="2"/>
      <c r="N15" s="2"/>
      <c r="O15" s="2"/>
      <c r="P15" s="2"/>
    </row>
    <row r="16" spans="2:25">
      <c r="B16" s="22" t="s">
        <v>134</v>
      </c>
      <c r="C16" s="24" t="s">
        <v>10</v>
      </c>
      <c r="D16" s="17" t="str">
        <f>IF(ISBLANK('履歴書（提出用）'!W7),"",'履歴書（提出用）'!W7)</f>
        <v/>
      </c>
      <c r="E16" s="24" t="str">
        <f>IF(D16="","NG","OK")</f>
        <v>NG</v>
      </c>
      <c r="F16" s="17">
        <f>IF(E16="OK",IF(COUNTIF(D16,"*日本*"),1,2),0)</f>
        <v>0</v>
      </c>
      <c r="G16" s="24" t="s">
        <v>127</v>
      </c>
      <c r="H16" s="24" t="s">
        <v>147</v>
      </c>
      <c r="I16" s="2"/>
      <c r="J16" s="2"/>
      <c r="K16" s="2"/>
      <c r="L16" s="2"/>
      <c r="M16" s="2"/>
      <c r="N16" s="2"/>
      <c r="O16" s="2"/>
      <c r="P16" s="2"/>
    </row>
    <row r="17" spans="2:16">
      <c r="B17" s="22" t="s">
        <v>134</v>
      </c>
      <c r="C17" s="24" t="s">
        <v>12</v>
      </c>
      <c r="D17" s="17" t="str">
        <f>ASC('履歴書（提出用）'!W8)</f>
        <v/>
      </c>
      <c r="E17" s="24" t="str">
        <f>IF(AND(D17="",D18=""),"NG","OK")</f>
        <v>NG</v>
      </c>
      <c r="F17" s="17"/>
      <c r="G17" s="24" t="s">
        <v>127</v>
      </c>
      <c r="H17" s="24"/>
      <c r="I17" s="2"/>
      <c r="J17" s="2"/>
      <c r="K17" s="2"/>
      <c r="L17" s="2"/>
      <c r="M17" s="2"/>
      <c r="N17" s="2"/>
      <c r="O17" s="2"/>
      <c r="P17" s="2"/>
    </row>
    <row r="18" spans="2:16">
      <c r="B18" s="22" t="s">
        <v>134</v>
      </c>
      <c r="C18" s="24" t="s">
        <v>14</v>
      </c>
      <c r="D18" s="17" t="str">
        <f>ASC('履歴書（提出用）'!W9)</f>
        <v/>
      </c>
      <c r="E18" s="24" t="str">
        <f>IF(AND(D17="",D18=""),"NG","OK")</f>
        <v>NG</v>
      </c>
      <c r="F18" s="17"/>
      <c r="G18" s="24" t="s">
        <v>127</v>
      </c>
      <c r="H18" s="24"/>
      <c r="I18" s="2"/>
      <c r="J18" s="2"/>
      <c r="K18" s="2"/>
      <c r="L18" s="2"/>
      <c r="M18" s="2"/>
      <c r="N18" s="2"/>
      <c r="O18" s="2"/>
      <c r="P18" s="2"/>
    </row>
    <row r="19" spans="2:16">
      <c r="B19" s="22" t="s">
        <v>134</v>
      </c>
      <c r="C19" s="24" t="s">
        <v>148</v>
      </c>
      <c r="D19" s="17" t="str">
        <f>IF(LEN(TRIM('履歴書（提出用）'!F12))=7,LEFT(ASC(TRIM('履歴書（提出用）'!F12)),3)&amp;"-"&amp;RIGHT(ASC(TRIM('履歴書（提出用）'!F12)),4),ASC(TRIM('履歴書（提出用）'!F12)))</f>
        <v/>
      </c>
      <c r="E19" s="24" t="str">
        <f>IF(D19="","NG","OK")</f>
        <v>NG</v>
      </c>
      <c r="F19" s="17"/>
      <c r="G19" s="24" t="s">
        <v>127</v>
      </c>
      <c r="H19" s="24"/>
      <c r="I19" s="2"/>
      <c r="J19" s="2"/>
      <c r="K19" s="2"/>
      <c r="L19" s="2"/>
      <c r="M19" s="2"/>
      <c r="N19" s="2"/>
      <c r="O19" s="2"/>
      <c r="P19" s="2"/>
    </row>
    <row r="20" spans="2:16">
      <c r="B20" s="22" t="s">
        <v>134</v>
      </c>
      <c r="C20" s="24" t="s">
        <v>21</v>
      </c>
      <c r="D20" s="17" t="str">
        <f>IF(ISBLANK('履歴書（提出用）'!E13),"",'履歴書（提出用）'!E13)</f>
        <v/>
      </c>
      <c r="E20" s="24" t="str">
        <f>IF(D20="","NG","OK")</f>
        <v>NG</v>
      </c>
      <c r="F20" s="17"/>
      <c r="G20" s="24" t="s">
        <v>127</v>
      </c>
      <c r="H20" s="24"/>
      <c r="I20" s="2"/>
      <c r="J20" s="2"/>
      <c r="K20" s="2"/>
      <c r="L20" s="2"/>
      <c r="M20" s="2"/>
      <c r="N20" s="2"/>
      <c r="O20" s="2"/>
      <c r="P20" s="2"/>
    </row>
    <row r="21" spans="2:16">
      <c r="B21" s="22" t="s">
        <v>134</v>
      </c>
      <c r="C21" s="24" t="s">
        <v>26</v>
      </c>
      <c r="D21" s="17" t="str">
        <f>IF(ISBLANK('履歴書（提出用）'!E14),"",'履歴書（提出用）'!E14)</f>
        <v/>
      </c>
      <c r="E21" s="24" t="str">
        <f>IF(D21="","NG",IF(COUNTIF(D21,"*@*"),"OK","NG"))</f>
        <v>NG</v>
      </c>
      <c r="F21" s="17"/>
      <c r="G21" s="24" t="s">
        <v>149</v>
      </c>
      <c r="H21" s="24"/>
      <c r="I21" s="2"/>
      <c r="J21" s="2"/>
      <c r="K21" s="2"/>
      <c r="L21" s="2"/>
      <c r="M21" s="2"/>
      <c r="N21" s="2"/>
      <c r="O21" s="2"/>
      <c r="P21" s="2"/>
    </row>
    <row r="22" spans="2:16">
      <c r="B22" s="22" t="s">
        <v>134</v>
      </c>
      <c r="C22" s="24" t="s">
        <v>16</v>
      </c>
      <c r="D22" s="17" t="str">
        <f>IF(ISBLANK('履歴書（提出用）'!U11),"",'履歴書（提出用）'!U11)</f>
        <v/>
      </c>
      <c r="E22" s="25" t="s">
        <v>150</v>
      </c>
      <c r="F22" s="26"/>
      <c r="G22" s="25" t="s">
        <v>151</v>
      </c>
      <c r="H22" s="24"/>
      <c r="I22" s="2"/>
      <c r="J22" s="2"/>
      <c r="K22" s="2"/>
      <c r="L22" s="2"/>
      <c r="M22" s="2"/>
      <c r="N22" s="2"/>
      <c r="O22" s="2"/>
      <c r="P22" s="2"/>
    </row>
    <row r="23" spans="2:16">
      <c r="B23" s="22" t="s">
        <v>134</v>
      </c>
      <c r="C23" s="24" t="s">
        <v>23</v>
      </c>
      <c r="D23" s="17" t="str">
        <f>IF(VLOOKUP('履歴書（提出用）'!AA12,R5:S8,2,FALSE)=-1,"",VLOOKUP('履歴書（提出用）'!AA12,R5:S8,2,FALSE))</f>
        <v/>
      </c>
      <c r="E23" s="24" t="str">
        <f>IF(F23="Check",IF(D23="","NG","OK"),"OK")</f>
        <v>OK</v>
      </c>
      <c r="F23" s="17" t="str">
        <f>IF(F16=2,"Check","No-Check")</f>
        <v>No-Check</v>
      </c>
      <c r="G23" s="24" t="s">
        <v>127</v>
      </c>
      <c r="H23" s="24" t="s">
        <v>152</v>
      </c>
      <c r="I23" s="2"/>
      <c r="J23" s="2"/>
      <c r="K23" s="2"/>
      <c r="L23" s="2"/>
      <c r="M23" s="2"/>
      <c r="N23" s="2"/>
      <c r="O23" s="2"/>
      <c r="P23" s="2"/>
    </row>
    <row r="24" spans="2:16">
      <c r="B24" s="22" t="s">
        <v>134</v>
      </c>
      <c r="C24" s="24" t="s">
        <v>25</v>
      </c>
      <c r="D24" s="17" t="str">
        <f>IF('履歴書（提出用）'!Y13=$R$5,"",'履歴書（提出用）'!Y13)</f>
        <v/>
      </c>
      <c r="E24" s="24" t="str">
        <f>IF(F23="Check",IF(D24="","NG","OK"),"OK")</f>
        <v>OK</v>
      </c>
      <c r="F24" s="17"/>
      <c r="G24" s="24" t="s">
        <v>127</v>
      </c>
      <c r="H24" s="24" t="s">
        <v>152</v>
      </c>
      <c r="I24" s="2"/>
      <c r="J24" s="2"/>
      <c r="K24" s="2"/>
      <c r="L24" s="2"/>
      <c r="M24" s="2"/>
      <c r="N24" s="2"/>
      <c r="O24" s="2"/>
      <c r="P24" s="2"/>
    </row>
    <row r="25" spans="2:16">
      <c r="B25" s="22" t="s">
        <v>134</v>
      </c>
      <c r="C25" s="24" t="s">
        <v>27</v>
      </c>
      <c r="D25" s="23" t="str">
        <f>IF(F23="Check",IF(E25="NG","",DATE('履歴書（提出用）'!Y14,'履歴書（提出用）'!AB14,'履歴書（提出用）'!AE14)),"")</f>
        <v/>
      </c>
      <c r="E25" s="24" t="str">
        <f>IF(F23="Check",IF(ISERROR(DATE('履歴書（提出用）'!Y14,'履歴書（提出用）'!AB14,'履歴書（提出用）'!AE14)),"NG",IF(F25="NG","NG","OK")),"OK")</f>
        <v>OK</v>
      </c>
      <c r="F25" s="17" t="str">
        <f>IF(AND(F23="Check",OR(ISBLANK('履歴書（提出用）'!Y14),ISBLANK('履歴書（提出用）'!AB14),ISBLANK('履歴書（提出用）'!AE14))),"NG","OK")</f>
        <v>OK</v>
      </c>
      <c r="G25" s="24" t="s">
        <v>127</v>
      </c>
      <c r="H25" s="24" t="s">
        <v>152</v>
      </c>
      <c r="I25" s="2"/>
      <c r="J25" s="2"/>
      <c r="K25" s="2"/>
    </row>
    <row r="26" spans="2:16">
      <c r="B26" s="22" t="s">
        <v>153</v>
      </c>
      <c r="C26" s="22" t="s">
        <v>154</v>
      </c>
      <c r="D26" s="17" t="str">
        <f>IF('履歴書（提出用）'!E17=$P$5,"",'履歴書（提出用）'!E17)</f>
        <v/>
      </c>
      <c r="E26" s="24" t="str">
        <f>IF(D26="","NG","OK")</f>
        <v>NG</v>
      </c>
      <c r="F26" s="74"/>
      <c r="G26" s="24" t="s">
        <v>127</v>
      </c>
      <c r="H26" s="22"/>
    </row>
    <row r="27" spans="2:16">
      <c r="B27" s="22" t="s">
        <v>153</v>
      </c>
      <c r="C27" s="22" t="s">
        <v>31</v>
      </c>
      <c r="D27" s="17" t="str">
        <f>IF(ISBLANK('履歴書（提出用）'!E18),"",'履歴書（提出用）'!E18)</f>
        <v/>
      </c>
      <c r="E27" s="24" t="str">
        <f>IF(D27="","NG","OK")</f>
        <v>NG</v>
      </c>
      <c r="F27" s="74"/>
      <c r="G27" s="24" t="s">
        <v>127</v>
      </c>
      <c r="H27" s="22"/>
    </row>
    <row r="28" spans="2:16">
      <c r="B28" s="22" t="s">
        <v>153</v>
      </c>
      <c r="C28" s="22" t="s">
        <v>155</v>
      </c>
      <c r="D28" s="17" t="str">
        <f>IF(ISBLANK('履歴書（提出用）'!H19),"",'履歴書（提出用）'!H19)</f>
        <v/>
      </c>
      <c r="E28" s="24" t="str">
        <f t="shared" ref="E28:E29" si="1">IF(D28="","NG","OK")</f>
        <v>NG</v>
      </c>
      <c r="F28" s="74"/>
      <c r="G28" s="24" t="s">
        <v>127</v>
      </c>
      <c r="H28" s="22"/>
    </row>
    <row r="29" spans="2:16">
      <c r="B29" s="22" t="s">
        <v>153</v>
      </c>
      <c r="C29" s="22" t="s">
        <v>156</v>
      </c>
      <c r="D29" s="17" t="str">
        <f>IF(ISBLANK('履歴書（提出用）'!W19),"",'履歴書（提出用）'!W19)</f>
        <v/>
      </c>
      <c r="E29" s="24" t="str">
        <f t="shared" si="1"/>
        <v>NG</v>
      </c>
      <c r="F29" s="74"/>
      <c r="G29" s="24" t="s">
        <v>127</v>
      </c>
      <c r="H29" s="22"/>
    </row>
    <row r="30" spans="2:16">
      <c r="B30" s="22" t="s">
        <v>157</v>
      </c>
      <c r="C30" s="24" t="s">
        <v>158</v>
      </c>
      <c r="D30" s="17" t="str">
        <f>IF(ISBLANK('履歴書（提出用）'!E22),"",'履歴書（提出用）'!E22)</f>
        <v/>
      </c>
      <c r="E30" s="24" t="str">
        <f>IF(D30="","NG","OK")</f>
        <v>NG</v>
      </c>
      <c r="F30" s="17"/>
      <c r="G30" s="24" t="s">
        <v>127</v>
      </c>
      <c r="H30" s="24"/>
      <c r="I30" s="2"/>
      <c r="J30" s="2"/>
      <c r="K30" s="2"/>
    </row>
    <row r="31" spans="2:16">
      <c r="B31" s="22" t="s">
        <v>157</v>
      </c>
      <c r="C31" s="24" t="s">
        <v>159</v>
      </c>
      <c r="D31" s="17" t="str">
        <f>IF(OR(ISBLANK('履歴書（提出用）'!X22),ISBLANK('履歴書（提出用）'!AA22)),"",'履歴書（提出用）'!X22&amp;"/"&amp;TEXT('履歴書（提出用）'!AA22,"00"))</f>
        <v/>
      </c>
      <c r="E31" s="24" t="str">
        <f>IF(D31="","NG","OK")</f>
        <v>NG</v>
      </c>
      <c r="F31" s="17"/>
      <c r="G31" s="24" t="s">
        <v>127</v>
      </c>
      <c r="H31" s="24"/>
      <c r="I31" s="2"/>
      <c r="J31" s="2"/>
      <c r="K31" s="2"/>
    </row>
    <row r="32" spans="2:16">
      <c r="B32" s="22" t="s">
        <v>157</v>
      </c>
      <c r="C32" s="24" t="s">
        <v>160</v>
      </c>
      <c r="D32" s="17" t="str">
        <f>IF(OR(ISBLANK('履歴書（提出用）'!X23),ISBLANK('履歴書（提出用）'!AA23)),"",'履歴書（提出用）'!X23&amp;"/"&amp;TEXT('履歴書（提出用）'!AA23,"00"))</f>
        <v/>
      </c>
      <c r="E32" s="24" t="str">
        <f>IF(D32="","NG","OK")</f>
        <v>NG</v>
      </c>
      <c r="F32" s="17" t="str">
        <f>IF(D31&gt;D32,"NG","OK")</f>
        <v>OK</v>
      </c>
      <c r="G32" s="24" t="s">
        <v>161</v>
      </c>
      <c r="H32" s="24"/>
      <c r="I32" s="2"/>
      <c r="J32" s="2"/>
      <c r="K32" s="2"/>
    </row>
    <row r="33" spans="2:11">
      <c r="B33" s="22" t="s">
        <v>157</v>
      </c>
      <c r="C33" s="24" t="s">
        <v>162</v>
      </c>
      <c r="D33" s="17" t="str">
        <f>'履歴書（提出用）'!AD22</f>
        <v>入学</v>
      </c>
      <c r="E33" s="24" t="str">
        <f t="shared" ref="E33:E34" si="2">IF(D33="選択してください","NG","OK")</f>
        <v>OK</v>
      </c>
      <c r="F33" s="17"/>
      <c r="G33" s="24" t="s">
        <v>127</v>
      </c>
      <c r="H33" s="24"/>
      <c r="I33" s="2"/>
      <c r="J33" s="2"/>
      <c r="K33" s="2"/>
    </row>
    <row r="34" spans="2:11">
      <c r="B34" s="22" t="s">
        <v>157</v>
      </c>
      <c r="C34" s="24" t="s">
        <v>163</v>
      </c>
      <c r="D34" s="17" t="str">
        <f>'履歴書（提出用）'!AD23</f>
        <v>卒業</v>
      </c>
      <c r="E34" s="24" t="str">
        <f t="shared" si="2"/>
        <v>OK</v>
      </c>
      <c r="F34" s="17"/>
      <c r="G34" s="24" t="s">
        <v>127</v>
      </c>
      <c r="H34" s="24"/>
      <c r="I34" s="2"/>
      <c r="J34" s="2"/>
      <c r="K34" s="2"/>
    </row>
    <row r="35" spans="2:11">
      <c r="B35" s="22" t="s">
        <v>157</v>
      </c>
      <c r="C35" s="24" t="s">
        <v>164</v>
      </c>
      <c r="D35" s="17" t="str">
        <f>IF(ISBLANK('履歴書（提出用）'!E24),"",'履歴書（提出用）'!E24)</f>
        <v>　　　　　　　　大学</v>
      </c>
      <c r="E35" s="24" t="str">
        <f t="shared" ref="E35:E40" si="3">IF(D35="","NG","OK")</f>
        <v>OK</v>
      </c>
      <c r="F35" s="17"/>
      <c r="G35" s="24" t="s">
        <v>127</v>
      </c>
      <c r="H35" s="24"/>
      <c r="I35" s="2"/>
      <c r="J35" s="2"/>
      <c r="K35" s="2"/>
    </row>
    <row r="36" spans="2:11">
      <c r="B36" s="22" t="s">
        <v>157</v>
      </c>
      <c r="C36" s="24" t="s">
        <v>165</v>
      </c>
      <c r="D36" s="17" t="str">
        <f>IF(ISBLANK('履歴書（提出用）'!E25),"",'履歴書（提出用）'!E25)</f>
        <v>　　　　　　　　学部　　　　　　　　　　　学科               専修</v>
      </c>
      <c r="E36" s="24" t="str">
        <f t="shared" si="3"/>
        <v>OK</v>
      </c>
      <c r="F36" s="17"/>
      <c r="G36" s="24" t="s">
        <v>127</v>
      </c>
      <c r="H36" s="24"/>
      <c r="I36" s="2"/>
      <c r="J36" s="2"/>
      <c r="K36" s="2"/>
    </row>
    <row r="37" spans="2:11">
      <c r="B37" s="22" t="s">
        <v>157</v>
      </c>
      <c r="C37" s="24" t="s">
        <v>166</v>
      </c>
      <c r="D37" s="17" t="str">
        <f>IF(OR(ISBLANK('履歴書（提出用）'!X24),ISBLANK('履歴書（提出用）'!AA24)),"",'履歴書（提出用）'!X24&amp;"/"&amp;TEXT('履歴書（提出用）'!AA24,"00"))</f>
        <v/>
      </c>
      <c r="E37" s="24" t="str">
        <f t="shared" si="3"/>
        <v>NG</v>
      </c>
      <c r="F37" s="17"/>
      <c r="G37" s="24" t="s">
        <v>127</v>
      </c>
      <c r="H37" s="24"/>
      <c r="I37" s="2"/>
      <c r="J37" s="2"/>
      <c r="K37" s="2"/>
    </row>
    <row r="38" spans="2:11">
      <c r="B38" s="22" t="s">
        <v>157</v>
      </c>
      <c r="C38" s="24" t="s">
        <v>167</v>
      </c>
      <c r="D38" s="17" t="str">
        <f>IF(OR(ISBLANK('履歴書（提出用）'!X25),ISBLANK('履歴書（提出用）'!AA25)),"",'履歴書（提出用）'!X25&amp;"/"&amp;TEXT('履歴書（提出用）'!AA25,"00"))</f>
        <v/>
      </c>
      <c r="E38" s="24" t="str">
        <f t="shared" si="3"/>
        <v>NG</v>
      </c>
      <c r="F38" s="17" t="str">
        <f>IF(D37&gt;D38,"NG","OK")</f>
        <v>OK</v>
      </c>
      <c r="G38" s="24" t="s">
        <v>161</v>
      </c>
      <c r="H38" s="24"/>
      <c r="I38" s="2"/>
      <c r="J38" s="2"/>
      <c r="K38" s="2"/>
    </row>
    <row r="39" spans="2:11">
      <c r="B39" s="22" t="s">
        <v>157</v>
      </c>
      <c r="C39" s="24" t="s">
        <v>168</v>
      </c>
      <c r="D39" s="17" t="str">
        <f>IF('履歴書（提出用）'!AD24=$P$5,"",'履歴書（提出用）'!AD24)</f>
        <v/>
      </c>
      <c r="E39" s="24" t="str">
        <f t="shared" si="3"/>
        <v>NG</v>
      </c>
      <c r="F39" s="17"/>
      <c r="G39" s="24" t="s">
        <v>127</v>
      </c>
      <c r="H39" s="24"/>
      <c r="I39" s="2"/>
      <c r="J39" s="2"/>
      <c r="K39" s="2"/>
    </row>
    <row r="40" spans="2:11">
      <c r="B40" s="22" t="s">
        <v>157</v>
      </c>
      <c r="C40" s="24" t="s">
        <v>169</v>
      </c>
      <c r="D40" s="17" t="str">
        <f>IF('履歴書（提出用）'!AD25=$P$5,"",'履歴書（提出用）'!AD25)</f>
        <v/>
      </c>
      <c r="E40" s="24" t="str">
        <f t="shared" si="3"/>
        <v>NG</v>
      </c>
      <c r="F40" s="17"/>
      <c r="G40" s="24" t="s">
        <v>127</v>
      </c>
      <c r="H40" s="24"/>
      <c r="I40" s="2"/>
      <c r="J40" s="2"/>
      <c r="K40" s="2"/>
    </row>
    <row r="41" spans="2:11">
      <c r="B41" s="22" t="s">
        <v>157</v>
      </c>
      <c r="C41" s="24" t="str">
        <f>IF('履歴書（提出用）'!B26=$X$5,"",VLOOKUP('履歴書（提出用）'!B26,X:Y,2,FALSE))</f>
        <v/>
      </c>
      <c r="D41" s="17" t="str">
        <f>IF(ISBLANK('履歴書（提出用）'!E26),"",'履歴書（提出用）'!E26)</f>
        <v/>
      </c>
      <c r="E41" s="25" t="s">
        <v>150</v>
      </c>
      <c r="F41" s="26" t="str">
        <f>IF(D41="","No-Check","Check")</f>
        <v>No-Check</v>
      </c>
      <c r="G41" s="25" t="s">
        <v>151</v>
      </c>
      <c r="H41" s="24" t="s">
        <v>170</v>
      </c>
      <c r="I41" s="2"/>
      <c r="J41" s="2"/>
      <c r="K41" s="2"/>
    </row>
    <row r="42" spans="2:11">
      <c r="B42" s="22" t="s">
        <v>157</v>
      </c>
      <c r="C42" s="24" t="s">
        <v>171</v>
      </c>
      <c r="D42" s="17" t="str">
        <f>IF(ISBLANK('履歴書（提出用）'!E27),"",'履歴書（提出用）'!E27)</f>
        <v/>
      </c>
      <c r="E42" s="24" t="str">
        <f>IF(F41="Check",IF(D42="","NG","OK"),"OK")</f>
        <v>OK</v>
      </c>
      <c r="F42" s="17"/>
      <c r="G42" s="24" t="s">
        <v>127</v>
      </c>
      <c r="H42" s="24"/>
      <c r="I42" s="2"/>
      <c r="J42" s="2"/>
      <c r="K42" s="2"/>
    </row>
    <row r="43" spans="2:11">
      <c r="B43" s="22" t="s">
        <v>157</v>
      </c>
      <c r="C43" s="24" t="s">
        <v>172</v>
      </c>
      <c r="D43" s="17" t="str">
        <f>IF(OR(ISBLANK('履歴書（提出用）'!X26),ISBLANK('履歴書（提出用）'!AA26)),"",'履歴書（提出用）'!X26&amp;"/"&amp;TEXT('履歴書（提出用）'!AA26,"00"))</f>
        <v/>
      </c>
      <c r="E43" s="24" t="str">
        <f>IF(F41="Check",IF(D43="","NG","OK"),"OK")</f>
        <v>OK</v>
      </c>
      <c r="F43" s="17"/>
      <c r="G43" s="24" t="s">
        <v>127</v>
      </c>
      <c r="H43" s="24"/>
      <c r="I43" s="2"/>
      <c r="J43" s="2"/>
      <c r="K43" s="2"/>
    </row>
    <row r="44" spans="2:11">
      <c r="B44" s="22" t="s">
        <v>157</v>
      </c>
      <c r="C44" s="24" t="s">
        <v>173</v>
      </c>
      <c r="D44" s="17" t="str">
        <f>IF(OR(ISBLANK('履歴書（提出用）'!X27),ISBLANK('履歴書（提出用）'!AA27)),"",'履歴書（提出用）'!X27&amp;"/"&amp;TEXT('履歴書（提出用）'!AA27,"00"))</f>
        <v/>
      </c>
      <c r="E44" s="24" t="str">
        <f>IF(F41="Check",IF(D44="","NG","OK"),"OK")</f>
        <v>OK</v>
      </c>
      <c r="F44" s="17" t="str">
        <f>IF(F41="Check",IF(D43&gt;D44,"NG","OK"),"OK")</f>
        <v>OK</v>
      </c>
      <c r="G44" s="24" t="s">
        <v>161</v>
      </c>
      <c r="H44" s="24"/>
      <c r="I44" s="2"/>
      <c r="J44" s="2"/>
      <c r="K44" s="2"/>
    </row>
    <row r="45" spans="2:11">
      <c r="B45" s="22" t="s">
        <v>157</v>
      </c>
      <c r="C45" s="24" t="s">
        <v>174</v>
      </c>
      <c r="D45" s="17" t="str">
        <f>IF('履歴書（提出用）'!AD26=$P$5,"",'履歴書（提出用）'!AD26)</f>
        <v/>
      </c>
      <c r="E45" s="24" t="str">
        <f>IF(F41="Check",IF(D45="","NG","OK"),"OK")</f>
        <v>OK</v>
      </c>
      <c r="F45" s="17"/>
      <c r="G45" s="24" t="s">
        <v>127</v>
      </c>
      <c r="H45" s="24"/>
      <c r="I45" s="2"/>
      <c r="J45" s="2"/>
      <c r="K45" s="2"/>
    </row>
    <row r="46" spans="2:11">
      <c r="B46" s="22" t="s">
        <v>157</v>
      </c>
      <c r="C46" s="24" t="s">
        <v>175</v>
      </c>
      <c r="D46" s="17" t="str">
        <f>IF('履歴書（提出用）'!AD27=$P$5,"",'履歴書（提出用）'!AD27)</f>
        <v/>
      </c>
      <c r="E46" s="24" t="str">
        <f>IF(F41="Check",IF(D46="","NG","OK"),"OK")</f>
        <v>OK</v>
      </c>
      <c r="F46" s="17"/>
      <c r="G46" s="24" t="s">
        <v>127</v>
      </c>
      <c r="H46" s="24"/>
      <c r="I46" s="2"/>
      <c r="J46" s="2"/>
      <c r="K46" s="2"/>
    </row>
    <row r="47" spans="2:11">
      <c r="B47" s="22" t="s">
        <v>157</v>
      </c>
      <c r="C47" s="24" t="str">
        <f>IF('履歴書（提出用）'!B28=$X$5,"",VLOOKUP('履歴書（提出用）'!B28,X:Y,2,FALSE))</f>
        <v/>
      </c>
      <c r="D47" s="17" t="str">
        <f>IF(ISBLANK('履歴書（提出用）'!E28),"",'履歴書（提出用）'!E28)</f>
        <v/>
      </c>
      <c r="E47" s="25" t="s">
        <v>150</v>
      </c>
      <c r="F47" s="26" t="str">
        <f>IF(D47="","No-Check","Check")</f>
        <v>No-Check</v>
      </c>
      <c r="G47" s="25" t="s">
        <v>151</v>
      </c>
      <c r="H47" s="24" t="s">
        <v>176</v>
      </c>
      <c r="I47" s="2"/>
      <c r="J47" s="2"/>
      <c r="K47" s="2"/>
    </row>
    <row r="48" spans="2:11">
      <c r="B48" s="22" t="s">
        <v>157</v>
      </c>
      <c r="C48" s="24" t="s">
        <v>177</v>
      </c>
      <c r="D48" s="17" t="str">
        <f>IF(ISBLANK('履歴書（提出用）'!E29),"",'履歴書（提出用）'!E29)</f>
        <v/>
      </c>
      <c r="E48" s="24" t="str">
        <f>IF(F47="Check",IF(D48="","NG","OK"),"OK")</f>
        <v>OK</v>
      </c>
      <c r="F48" s="17"/>
      <c r="G48" s="24" t="s">
        <v>127</v>
      </c>
      <c r="H48" s="24"/>
      <c r="I48" s="2"/>
      <c r="J48" s="2"/>
      <c r="K48" s="2"/>
    </row>
    <row r="49" spans="2:11">
      <c r="B49" s="22" t="s">
        <v>157</v>
      </c>
      <c r="C49" s="24" t="s">
        <v>178</v>
      </c>
      <c r="D49" s="17" t="str">
        <f>IF(OR(ISBLANK('履歴書（提出用）'!X28),ISBLANK('履歴書（提出用）'!AA28)),"",'履歴書（提出用）'!X28&amp;"/"&amp;TEXT('履歴書（提出用）'!AA28,"00"))</f>
        <v/>
      </c>
      <c r="E49" s="24" t="str">
        <f>IF(F47="Check",IF(D49="","NG","OK"),"OK")</f>
        <v>OK</v>
      </c>
      <c r="F49" s="17"/>
      <c r="G49" s="24" t="s">
        <v>127</v>
      </c>
      <c r="H49" s="24"/>
      <c r="I49" s="2"/>
      <c r="J49" s="2"/>
      <c r="K49" s="2"/>
    </row>
    <row r="50" spans="2:11">
      <c r="B50" s="22" t="s">
        <v>157</v>
      </c>
      <c r="C50" s="24" t="s">
        <v>179</v>
      </c>
      <c r="D50" s="17" t="str">
        <f>IF(OR(ISBLANK('履歴書（提出用）'!X29),ISBLANK('履歴書（提出用）'!AA29)),"",'履歴書（提出用）'!X29&amp;"/"&amp;TEXT('履歴書（提出用）'!AA29,"00"))</f>
        <v/>
      </c>
      <c r="E50" s="24" t="str">
        <f>IF(F47="Check",IF(D50="","NG","OK"),"OK")</f>
        <v>OK</v>
      </c>
      <c r="F50" s="17" t="str">
        <f>IF(F47="Check",IF(D49&gt;D50,"NG","OK"),"OK")</f>
        <v>OK</v>
      </c>
      <c r="G50" s="24" t="s">
        <v>161</v>
      </c>
      <c r="H50" s="24"/>
      <c r="I50" s="2"/>
      <c r="J50" s="2"/>
      <c r="K50" s="2"/>
    </row>
    <row r="51" spans="2:11">
      <c r="B51" s="22" t="s">
        <v>157</v>
      </c>
      <c r="C51" s="24" t="s">
        <v>180</v>
      </c>
      <c r="D51" s="17" t="str">
        <f>IF('履歴書（提出用）'!AD28=$P$5,"",'履歴書（提出用）'!AD28)</f>
        <v/>
      </c>
      <c r="E51" s="24" t="str">
        <f>IF(F47="Check",IF(D51="","NG","OK"),"OK")</f>
        <v>OK</v>
      </c>
      <c r="F51" s="17"/>
      <c r="G51" s="24" t="s">
        <v>127</v>
      </c>
      <c r="H51" s="24"/>
      <c r="I51" s="2"/>
      <c r="J51" s="2"/>
      <c r="K51" s="2"/>
    </row>
    <row r="52" spans="2:11">
      <c r="B52" s="22" t="s">
        <v>157</v>
      </c>
      <c r="C52" s="24" t="s">
        <v>181</v>
      </c>
      <c r="D52" s="17" t="str">
        <f>IF('履歴書（提出用）'!AD29=$P$5,"",'履歴書（提出用）'!AD29)</f>
        <v/>
      </c>
      <c r="E52" s="24" t="str">
        <f>IF(F47="Check",IF(D52="","NG","OK"),"OK")</f>
        <v>OK</v>
      </c>
      <c r="F52" s="17"/>
      <c r="G52" s="24" t="s">
        <v>127</v>
      </c>
      <c r="H52" s="24"/>
      <c r="I52" s="2"/>
      <c r="J52" s="2"/>
      <c r="K52" s="2"/>
    </row>
    <row r="53" spans="2:11">
      <c r="B53" s="22" t="s">
        <v>157</v>
      </c>
      <c r="C53" s="24" t="s">
        <v>140</v>
      </c>
      <c r="D53" s="17" t="str">
        <f>IF(ISBLANK('履歴書（提出用）'!E30),"",'履歴書（提出用）'!E30)</f>
        <v>　　　　　　　　大学</v>
      </c>
      <c r="E53" s="25" t="s">
        <v>150</v>
      </c>
      <c r="F53" s="26" t="str">
        <f>IF(D53="","No-Check","Check")</f>
        <v>Check</v>
      </c>
      <c r="G53" s="25" t="s">
        <v>151</v>
      </c>
      <c r="H53" s="24" t="s">
        <v>182</v>
      </c>
      <c r="I53" s="2"/>
      <c r="J53" s="2"/>
      <c r="K53" s="2"/>
    </row>
    <row r="54" spans="2:11">
      <c r="B54" s="22" t="s">
        <v>157</v>
      </c>
      <c r="C54" s="24" t="s">
        <v>183</v>
      </c>
      <c r="D54" s="17" t="str">
        <f>IF(ISBLANK('履歴書（提出用）'!E31),"",'履歴書（提出用）'!E31)</f>
        <v>　　　　　　　　学科　　　　　　　　　　　専攻</v>
      </c>
      <c r="E54" s="24" t="str">
        <f>IF(F53="Check",IF(D54="","NG","OK"),"OK")</f>
        <v>OK</v>
      </c>
      <c r="F54" s="17"/>
      <c r="G54" s="24" t="s">
        <v>127</v>
      </c>
      <c r="H54" s="24"/>
      <c r="I54" s="2"/>
      <c r="J54" s="2"/>
      <c r="K54" s="2"/>
    </row>
    <row r="55" spans="2:11">
      <c r="B55" s="22" t="s">
        <v>157</v>
      </c>
      <c r="C55" s="24" t="s">
        <v>184</v>
      </c>
      <c r="D55" s="17" t="str">
        <f>IF(OR(ISBLANK('履歴書（提出用）'!X30),ISBLANK('履歴書（提出用）'!AA30)),"",'履歴書（提出用）'!X30&amp;"/"&amp;TEXT('履歴書（提出用）'!AA30,"00"))</f>
        <v/>
      </c>
      <c r="E55" s="24" t="str">
        <f>IF(F53="Check",IF(D55="","NG","OK"),"OK")</f>
        <v>NG</v>
      </c>
      <c r="F55" s="17"/>
      <c r="G55" s="24" t="s">
        <v>127</v>
      </c>
      <c r="H55" s="24"/>
      <c r="I55" s="2"/>
      <c r="J55" s="2"/>
      <c r="K55" s="2"/>
    </row>
    <row r="56" spans="2:11">
      <c r="B56" s="22" t="s">
        <v>157</v>
      </c>
      <c r="C56" s="24" t="s">
        <v>185</v>
      </c>
      <c r="D56" s="17" t="str">
        <f>IF(OR(ISBLANK('履歴書（提出用）'!X31),ISBLANK('履歴書（提出用）'!AA31)),"",'履歴書（提出用）'!X31&amp;"/"&amp;TEXT('履歴書（提出用）'!AA31,"00"))</f>
        <v/>
      </c>
      <c r="E56" s="24" t="str">
        <f>IF(F53="Check",IF(D56="","NG","OK"),"OK")</f>
        <v>NG</v>
      </c>
      <c r="F56" s="17" t="str">
        <f>IF(F53="Check",IF(D55&gt;D56,"NG","OK"),"OK")</f>
        <v>OK</v>
      </c>
      <c r="G56" s="24" t="s">
        <v>161</v>
      </c>
      <c r="H56" s="24"/>
      <c r="I56" s="2"/>
      <c r="J56" s="2"/>
      <c r="K56" s="2"/>
    </row>
    <row r="57" spans="2:11">
      <c r="B57" s="22" t="s">
        <v>157</v>
      </c>
      <c r="C57" s="24" t="s">
        <v>186</v>
      </c>
      <c r="D57" s="17" t="str">
        <f>IF('履歴書（提出用）'!AD30=$P$5,"",'履歴書（提出用）'!AD30)</f>
        <v/>
      </c>
      <c r="E57" s="24" t="str">
        <f>IF(F53="Check",IF(D57="","NG","OK"),"OK")</f>
        <v>NG</v>
      </c>
      <c r="F57" s="17"/>
      <c r="G57" s="24" t="s">
        <v>127</v>
      </c>
      <c r="H57" s="24"/>
      <c r="I57" s="2"/>
      <c r="J57" s="2"/>
      <c r="K57" s="2"/>
    </row>
    <row r="58" spans="2:11">
      <c r="B58" s="22" t="s">
        <v>157</v>
      </c>
      <c r="C58" s="24" t="s">
        <v>187</v>
      </c>
      <c r="D58" s="17" t="str">
        <f>IF('履歴書（提出用）'!AD31=$P$5,"",'履歴書（提出用）'!AD31)</f>
        <v/>
      </c>
      <c r="E58" s="24" t="str">
        <f>IF(F53="Check",IF(D58="","NG","OK"),"OK")</f>
        <v>NG</v>
      </c>
      <c r="F58" s="17"/>
      <c r="G58" s="24" t="s">
        <v>127</v>
      </c>
      <c r="H58" s="24"/>
      <c r="I58" s="2"/>
      <c r="J58" s="2"/>
      <c r="K58" s="2"/>
    </row>
    <row r="59" spans="2:11">
      <c r="B59" s="22" t="s">
        <v>157</v>
      </c>
      <c r="C59" s="24" t="s">
        <v>188</v>
      </c>
      <c r="D59" s="17" t="str">
        <f>IF(ISBLANK('履歴書（提出用）'!E32),"",'履歴書（提出用）'!E32)</f>
        <v>　　　　　　　　大学</v>
      </c>
      <c r="E59" s="25" t="s">
        <v>150</v>
      </c>
      <c r="F59" s="26" t="str">
        <f>IF(D59="","No-Check","Check")</f>
        <v>Check</v>
      </c>
      <c r="G59" s="25" t="s">
        <v>151</v>
      </c>
      <c r="H59" s="24" t="s">
        <v>189</v>
      </c>
      <c r="I59" s="2"/>
      <c r="J59" s="2"/>
      <c r="K59" s="2"/>
    </row>
    <row r="60" spans="2:11">
      <c r="B60" s="22" t="s">
        <v>157</v>
      </c>
      <c r="C60" s="24" t="s">
        <v>190</v>
      </c>
      <c r="D60" s="17" t="str">
        <f>IF(ISBLANK('履歴書（提出用）'!E33),"",'履歴書（提出用）'!E33)</f>
        <v>　　　　　　　　研究科　　　　　　　　　 専攻</v>
      </c>
      <c r="E60" s="24" t="str">
        <f>IF(F59="Check",IF(D60="","NG","OK"),"OK")</f>
        <v>OK</v>
      </c>
      <c r="F60" s="17"/>
      <c r="G60" s="24" t="s">
        <v>127</v>
      </c>
      <c r="H60" s="24"/>
      <c r="I60" s="2"/>
      <c r="J60" s="2"/>
      <c r="K60" s="2"/>
    </row>
    <row r="61" spans="2:11">
      <c r="B61" s="22" t="s">
        <v>157</v>
      </c>
      <c r="C61" s="24" t="s">
        <v>191</v>
      </c>
      <c r="D61" s="17" t="str">
        <f>IF(OR(ISBLANK('履歴書（提出用）'!X32),ISBLANK('履歴書（提出用）'!AA32)),"",'履歴書（提出用）'!X32&amp;"/"&amp;TEXT('履歴書（提出用）'!AA32,"00"))</f>
        <v/>
      </c>
      <c r="E61" s="24" t="str">
        <f>IF(F59="Check",IF(D61="","NG","OK"),"OK")</f>
        <v>NG</v>
      </c>
      <c r="F61" s="17"/>
      <c r="G61" s="24" t="s">
        <v>127</v>
      </c>
      <c r="H61" s="24"/>
      <c r="I61" s="2"/>
      <c r="J61" s="2"/>
      <c r="K61" s="2"/>
    </row>
    <row r="62" spans="2:11">
      <c r="B62" s="22" t="s">
        <v>157</v>
      </c>
      <c r="C62" s="24" t="s">
        <v>192</v>
      </c>
      <c r="D62" s="17" t="str">
        <f>IF(OR(ISBLANK('履歴書（提出用）'!X33),ISBLANK('履歴書（提出用）'!AA33)),"",'履歴書（提出用）'!X33&amp;"/"&amp;TEXT('履歴書（提出用）'!AA33,"00"))</f>
        <v/>
      </c>
      <c r="E62" s="24" t="str">
        <f>IF(F59="Check",IF(D62="","NG","OK"),"OK")</f>
        <v>NG</v>
      </c>
      <c r="F62" s="17" t="str">
        <f>IF(F59="Check",IF(D61&gt;D62,"NG","OK"),"OK")</f>
        <v>OK</v>
      </c>
      <c r="G62" s="24" t="s">
        <v>161</v>
      </c>
      <c r="H62" s="24"/>
      <c r="I62" s="2"/>
      <c r="J62" s="2"/>
      <c r="K62" s="2"/>
    </row>
    <row r="63" spans="2:11">
      <c r="B63" s="22" t="s">
        <v>157</v>
      </c>
      <c r="C63" s="24" t="s">
        <v>193</v>
      </c>
      <c r="D63" s="17" t="str">
        <f>IF('履歴書（提出用）'!AD32=$P$5,"",'履歴書（提出用）'!AD32)</f>
        <v/>
      </c>
      <c r="E63" s="24" t="str">
        <f>IF(F59="Check",IF(D63="","NG","OK"),"OK")</f>
        <v>NG</v>
      </c>
      <c r="F63" s="17"/>
      <c r="G63" s="24" t="s">
        <v>127</v>
      </c>
      <c r="H63" s="24"/>
      <c r="I63" s="2"/>
      <c r="J63" s="2"/>
      <c r="K63" s="2"/>
    </row>
    <row r="64" spans="2:11">
      <c r="B64" s="22" t="s">
        <v>157</v>
      </c>
      <c r="C64" s="24" t="s">
        <v>194</v>
      </c>
      <c r="D64" s="17" t="str">
        <f>IF('履歴書（提出用）'!AD33=$P$5,"",'履歴書（提出用）'!AD33)</f>
        <v/>
      </c>
      <c r="E64" s="24" t="str">
        <f>IF(F59="Check",IF(D64="","NG","OK"),"OK")</f>
        <v>NG</v>
      </c>
      <c r="F64" s="17"/>
      <c r="G64" s="24" t="s">
        <v>127</v>
      </c>
      <c r="H64" s="24"/>
      <c r="I64" s="2"/>
      <c r="J64" s="2"/>
      <c r="K64" s="2"/>
    </row>
    <row r="65" spans="2:11">
      <c r="B65" s="22" t="s">
        <v>157</v>
      </c>
      <c r="C65" s="24" t="s">
        <v>195</v>
      </c>
      <c r="D65" s="17" t="str">
        <f>IF('履歴書（提出用）'!I34=$T$5,"",'履歴書（提出用）'!I34)</f>
        <v/>
      </c>
      <c r="E65" s="24" t="str">
        <f>IF($F$65="Check",IF(D65="","NG","OK"),"OK")</f>
        <v>OK</v>
      </c>
      <c r="F65" s="17" t="str">
        <f>IF(OR(D65&lt;&gt;"",D66&lt;&gt;"",D67&lt;&gt;"",OR('履歴書（提出用）'!Y35&lt;&gt;"",'履歴書（提出用）'!AB35&lt;&gt;"",'履歴書（提出用）'!AE35&lt;&gt;"")),"Check","No-Check")</f>
        <v>No-Check</v>
      </c>
      <c r="G65" s="24" t="s">
        <v>127</v>
      </c>
      <c r="H65" s="22"/>
    </row>
    <row r="66" spans="2:11">
      <c r="B66" s="22" t="s">
        <v>157</v>
      </c>
      <c r="C66" s="24" t="s">
        <v>196</v>
      </c>
      <c r="D66" s="17" t="str">
        <f>IF(ISBLANK('履歴書（提出用）'!I35),"",'履歴書（提出用）'!I35)</f>
        <v/>
      </c>
      <c r="E66" s="24" t="str">
        <f>IF($F$65="Check",IF(D66="","NG","OK"),"OK")</f>
        <v>OK</v>
      </c>
      <c r="F66" s="17"/>
      <c r="G66" s="24" t="s">
        <v>127</v>
      </c>
      <c r="H66" s="22"/>
    </row>
    <row r="67" spans="2:11">
      <c r="B67" s="22" t="s">
        <v>157</v>
      </c>
      <c r="C67" s="24" t="s">
        <v>197</v>
      </c>
      <c r="D67" s="17" t="str">
        <f>IF('履歴書（提出用）'!Y34=$T$5,"",'履歴書（提出用）'!Y34)</f>
        <v/>
      </c>
      <c r="E67" s="24" t="str">
        <f>IF($F$65="Check",IF(D67="","NG","OK"),"OK")</f>
        <v>OK</v>
      </c>
      <c r="F67" s="17"/>
      <c r="G67" s="24" t="s">
        <v>127</v>
      </c>
      <c r="H67" s="22"/>
    </row>
    <row r="68" spans="2:11">
      <c r="B68" s="22" t="s">
        <v>157</v>
      </c>
      <c r="C68" s="24" t="s">
        <v>198</v>
      </c>
      <c r="D68" s="23" t="str">
        <f>IF(F65="No-Check","",IF(E68="NG","",DATE('履歴書（提出用）'!Y35,'履歴書（提出用）'!AB35,'履歴書（提出用）'!AE35)))</f>
        <v/>
      </c>
      <c r="E68" s="24" t="str">
        <f>IF($F$65="Check",IF(ISERROR(DATE('履歴書（提出用）'!Y35,'履歴書（提出用）'!AB35,'履歴書（提出用）'!AE35)),"NG",IF(F68="NG","NG","OK")),"OK")</f>
        <v>OK</v>
      </c>
      <c r="F68" s="17" t="str">
        <f>IF(F65="Check",IF(OR(ISBLANK('履歴書（提出用）'!Y35),ISBLANK('履歴書（提出用）'!AB35),ISBLANK('履歴書（提出用）'!AE35)),"NG","OK"),"OK")</f>
        <v>OK</v>
      </c>
      <c r="G68" s="24" t="s">
        <v>127</v>
      </c>
      <c r="H68" s="22"/>
    </row>
    <row r="69" spans="2:11">
      <c r="B69" s="22" t="s">
        <v>199</v>
      </c>
      <c r="C69" s="24" t="s">
        <v>200</v>
      </c>
      <c r="D69" s="17" t="str">
        <f>IF(ISBLANK('履歴書（提出用）'!O40),"",'履歴書（提出用）'!O40)</f>
        <v/>
      </c>
      <c r="E69" s="24" t="str">
        <f>IF($F69="Check",IF(D69="","NG","OK"),"OK")</f>
        <v>OK</v>
      </c>
      <c r="F69" s="70" t="str">
        <f>IF(OR(D69&lt;&gt;"",D70&lt;&gt;"",D71&lt;&gt;"",D73&lt;&gt;""),"Check","No-Check")</f>
        <v>No-Check</v>
      </c>
      <c r="G69" s="24" t="s">
        <v>127</v>
      </c>
      <c r="H69" s="24" t="s">
        <v>201</v>
      </c>
    </row>
    <row r="70" spans="2:11">
      <c r="B70" s="22" t="s">
        <v>199</v>
      </c>
      <c r="C70" s="24" t="s">
        <v>202</v>
      </c>
      <c r="D70" s="17" t="str">
        <f>IF(OR(ISBLANK('履歴書（提出用）'!B40),ISBLANK('履歴書（提出用）'!E40)),"",'履歴書（提出用）'!B40&amp;"/"&amp;TEXT('履歴書（提出用）'!E40,"00"))</f>
        <v/>
      </c>
      <c r="E70" s="24" t="str">
        <f>IF($F69="Check",IF(D70="","NG","OK"),"OK")</f>
        <v>OK</v>
      </c>
      <c r="F70" s="17"/>
      <c r="G70" s="24" t="s">
        <v>127</v>
      </c>
      <c r="H70" s="22"/>
    </row>
    <row r="71" spans="2:11">
      <c r="B71" s="22" t="s">
        <v>199</v>
      </c>
      <c r="C71" s="24" t="s">
        <v>203</v>
      </c>
      <c r="D71" s="17" t="str">
        <f>IF('履歴書（提出用）'!I40=$V$5,"",'履歴書（提出用）'!I40)</f>
        <v/>
      </c>
      <c r="E71" s="24" t="str">
        <f>IF($F69="Check",IF(D71="","NG","OK"),"OK")</f>
        <v>OK</v>
      </c>
      <c r="F71" s="71" t="str">
        <f>IF(AND(F69="Check",VLOOKUP('履歴書（提出用）'!I40,V:W,2,FALSE)=2),"Check2","No-Check")</f>
        <v>No-Check</v>
      </c>
      <c r="G71" s="24" t="s">
        <v>127</v>
      </c>
      <c r="H71" s="22"/>
    </row>
    <row r="72" spans="2:11">
      <c r="B72" s="22" t="s">
        <v>199</v>
      </c>
      <c r="C72" s="24" t="s">
        <v>204</v>
      </c>
      <c r="D72" s="17" t="str">
        <f>IF(OR(ISBLANK('履歴書（提出用）'!I41),ISBLANK('履歴書（提出用）'!L41)),"",'履歴書（提出用）'!I41&amp;"/"&amp;TEXT('履歴書（提出用）'!L41,"00"))</f>
        <v/>
      </c>
      <c r="E72" s="24" t="str">
        <f>IF($F71="Check2",IF(D72="","NG","OK"),"OK")</f>
        <v>OK</v>
      </c>
      <c r="F72" s="17" t="str">
        <f>IF(F71="Check2",IF(D70&gt;D72,"NG","OK"),"OK")</f>
        <v>OK</v>
      </c>
      <c r="G72" s="24" t="s">
        <v>205</v>
      </c>
      <c r="H72" s="22"/>
    </row>
    <row r="73" spans="2:11">
      <c r="B73" s="22" t="s">
        <v>199</v>
      </c>
      <c r="C73" s="24" t="s">
        <v>206</v>
      </c>
      <c r="D73" s="17" t="str">
        <f>IF('履歴書（提出用）'!AE40=$V$5,"",'履歴書（提出用）'!AE40)</f>
        <v/>
      </c>
      <c r="E73" s="24" t="str">
        <f>IF($F69="Check",IF(D73="","NG","OK"),"OK")</f>
        <v>OK</v>
      </c>
      <c r="F73" s="17"/>
      <c r="G73" s="24" t="s">
        <v>127</v>
      </c>
      <c r="H73" s="22"/>
      <c r="K73" s="28"/>
    </row>
    <row r="74" spans="2:11">
      <c r="B74" s="22" t="s">
        <v>199</v>
      </c>
      <c r="C74" s="24" t="s">
        <v>207</v>
      </c>
      <c r="D74" s="17" t="str">
        <f>IF(ISBLANK('履歴書（提出用）'!O42),"",'履歴書（提出用）'!O42)</f>
        <v/>
      </c>
      <c r="E74" s="24" t="str">
        <f>IF($F74="Check",IF(D74="","NG","OK"),"OK")</f>
        <v>OK</v>
      </c>
      <c r="F74" s="70" t="str">
        <f>IF(OR(D74&lt;&gt;"",D75&lt;&gt;"",D76&lt;&gt;"",D78&lt;&gt;""),"Check","No-Check")</f>
        <v>No-Check</v>
      </c>
      <c r="G74" s="24" t="s">
        <v>127</v>
      </c>
      <c r="H74" s="24" t="s">
        <v>208</v>
      </c>
      <c r="K74" s="28"/>
    </row>
    <row r="75" spans="2:11">
      <c r="B75" s="22" t="s">
        <v>199</v>
      </c>
      <c r="C75" s="24" t="s">
        <v>209</v>
      </c>
      <c r="D75" s="17" t="str">
        <f>IF(OR(ISBLANK('履歴書（提出用）'!B42),ISBLANK('履歴書（提出用）'!E42)),"",'履歴書（提出用）'!B42&amp;"/"&amp;TEXT('履歴書（提出用）'!E42,"00"))</f>
        <v/>
      </c>
      <c r="E75" s="24" t="str">
        <f>IF($F74="Check",IF(D75="","NG","OK"),"OK")</f>
        <v>OK</v>
      </c>
      <c r="F75" s="17"/>
      <c r="G75" s="24" t="s">
        <v>127</v>
      </c>
      <c r="H75" s="22"/>
    </row>
    <row r="76" spans="2:11">
      <c r="B76" s="22" t="s">
        <v>199</v>
      </c>
      <c r="C76" s="24" t="s">
        <v>210</v>
      </c>
      <c r="D76" s="17" t="str">
        <f>IF('履歴書（提出用）'!I42=$V$5,"",'履歴書（提出用）'!I42)</f>
        <v/>
      </c>
      <c r="E76" s="24" t="str">
        <f>IF($F74="Check",IF(D76="","NG","OK"),"OK")</f>
        <v>OK</v>
      </c>
      <c r="F76" s="71" t="str">
        <f>IF(AND(F74="Check",VLOOKUP('履歴書（提出用）'!I42,V:W,2,FALSE)=2),"Check2","No-Check")</f>
        <v>No-Check</v>
      </c>
      <c r="G76" s="24" t="s">
        <v>127</v>
      </c>
      <c r="H76" s="22"/>
    </row>
    <row r="77" spans="2:11">
      <c r="B77" s="22" t="s">
        <v>199</v>
      </c>
      <c r="C77" s="24" t="s">
        <v>211</v>
      </c>
      <c r="D77" s="17" t="str">
        <f>IF(OR(ISBLANK('履歴書（提出用）'!I43),ISBLANK('履歴書（提出用）'!L43)),"",'履歴書（提出用）'!I43&amp;"/"&amp;TEXT('履歴書（提出用）'!L43,"00"))</f>
        <v/>
      </c>
      <c r="E77" s="24" t="str">
        <f>IF($F76="Check2",IF(D77="","NG","OK"),"OK")</f>
        <v>OK</v>
      </c>
      <c r="F77" s="17" t="str">
        <f>IF(F76="Check2",IF(D75&gt;D77,"NG","OK"),"OK")</f>
        <v>OK</v>
      </c>
      <c r="G77" s="24" t="s">
        <v>205</v>
      </c>
      <c r="H77" s="22"/>
    </row>
    <row r="78" spans="2:11">
      <c r="B78" s="22" t="s">
        <v>199</v>
      </c>
      <c r="C78" s="24" t="s">
        <v>212</v>
      </c>
      <c r="D78" s="17" t="str">
        <f>IF('履歴書（提出用）'!AE42=$V$5,"",'履歴書（提出用）'!AE42)</f>
        <v/>
      </c>
      <c r="E78" s="24" t="str">
        <f>IF($F74="Check",IF(D78="","NG","OK"),"OK")</f>
        <v>OK</v>
      </c>
      <c r="F78" s="17"/>
      <c r="G78" s="24" t="s">
        <v>127</v>
      </c>
      <c r="H78" s="22"/>
    </row>
    <row r="79" spans="2:11">
      <c r="B79" s="22" t="s">
        <v>199</v>
      </c>
      <c r="C79" s="24" t="s">
        <v>213</v>
      </c>
      <c r="D79" s="17" t="str">
        <f>IF(ISBLANK('履歴書（提出用）'!O44),"",'履歴書（提出用）'!O44)</f>
        <v/>
      </c>
      <c r="E79" s="24" t="str">
        <f>IF($F79="Check",IF(D79="","NG","OK"),"OK")</f>
        <v>OK</v>
      </c>
      <c r="F79" s="70" t="str">
        <f>IF(OR(D79&lt;&gt;"",D80&lt;&gt;"",D81&lt;&gt;"",D83&lt;&gt;""),"Check","No-Check")</f>
        <v>No-Check</v>
      </c>
      <c r="G79" s="24" t="s">
        <v>127</v>
      </c>
      <c r="H79" s="24" t="s">
        <v>214</v>
      </c>
    </row>
    <row r="80" spans="2:11">
      <c r="B80" s="22" t="s">
        <v>199</v>
      </c>
      <c r="C80" s="24" t="s">
        <v>215</v>
      </c>
      <c r="D80" s="17" t="str">
        <f>IF(OR(ISBLANK('履歴書（提出用）'!B44),ISBLANK('履歴書（提出用）'!E44)),"",'履歴書（提出用）'!B44&amp;"/"&amp;TEXT('履歴書（提出用）'!E44,"00"))</f>
        <v/>
      </c>
      <c r="E80" s="24" t="str">
        <f>IF($F79="Check",IF(D80="","NG","OK"),"OK")</f>
        <v>OK</v>
      </c>
      <c r="F80" s="17"/>
      <c r="G80" s="24" t="s">
        <v>127</v>
      </c>
      <c r="H80" s="22"/>
    </row>
    <row r="81" spans="2:8">
      <c r="B81" s="22" t="s">
        <v>199</v>
      </c>
      <c r="C81" s="24" t="s">
        <v>216</v>
      </c>
      <c r="D81" s="17" t="str">
        <f>IF('履歴書（提出用）'!I44=$V$5,"",'履歴書（提出用）'!I44)</f>
        <v/>
      </c>
      <c r="E81" s="24" t="str">
        <f>IF($F79="Check",IF(D81="","NG","OK"),"OK")</f>
        <v>OK</v>
      </c>
      <c r="F81" s="71" t="str">
        <f>IF(AND(F79="Check",VLOOKUP('履歴書（提出用）'!I44,V:W,2,FALSE)=2),"Check2","No-Check")</f>
        <v>No-Check</v>
      </c>
      <c r="G81" s="24" t="s">
        <v>127</v>
      </c>
      <c r="H81" s="22"/>
    </row>
    <row r="82" spans="2:8">
      <c r="B82" s="22" t="s">
        <v>199</v>
      </c>
      <c r="C82" s="24" t="s">
        <v>217</v>
      </c>
      <c r="D82" s="17" t="str">
        <f>IF(OR(ISBLANK('履歴書（提出用）'!I45),ISBLANK('履歴書（提出用）'!L45)),"",'履歴書（提出用）'!I45&amp;"/"&amp;TEXT('履歴書（提出用）'!L45,"00"))</f>
        <v/>
      </c>
      <c r="E82" s="24" t="str">
        <f>IF($F81="Check2",IF(D82="","NG","OK"),"OK")</f>
        <v>OK</v>
      </c>
      <c r="F82" s="17" t="str">
        <f>IF(F81="Check2",IF(D80&gt;D82,"NG","OK"),"OK")</f>
        <v>OK</v>
      </c>
      <c r="G82" s="24" t="s">
        <v>205</v>
      </c>
      <c r="H82" s="22"/>
    </row>
    <row r="83" spans="2:8">
      <c r="B83" s="22" t="s">
        <v>199</v>
      </c>
      <c r="C83" s="24" t="s">
        <v>218</v>
      </c>
      <c r="D83" s="17" t="str">
        <f>IF('履歴書（提出用）'!AE44=$V$5,"",'履歴書（提出用）'!AE44)</f>
        <v/>
      </c>
      <c r="E83" s="24" t="str">
        <f>IF($F79="Check",IF(D83="","NG","OK"),"OK")</f>
        <v>OK</v>
      </c>
      <c r="F83" s="17"/>
      <c r="G83" s="24" t="s">
        <v>127</v>
      </c>
      <c r="H83" s="22"/>
    </row>
    <row r="84" spans="2:8">
      <c r="B84" s="22" t="s">
        <v>199</v>
      </c>
      <c r="C84" s="24" t="s">
        <v>219</v>
      </c>
      <c r="D84" s="17" t="str">
        <f>IF(ISBLANK('履歴書（提出用）'!O46),"",'履歴書（提出用）'!O46)</f>
        <v/>
      </c>
      <c r="E84" s="24" t="str">
        <f>IF($F84="Check",IF(D84="","NG","OK"),"OK")</f>
        <v>OK</v>
      </c>
      <c r="F84" s="70" t="str">
        <f>IF(OR(D84&lt;&gt;"",D85&lt;&gt;"",D86&lt;&gt;"",D88&lt;&gt;""),"Check","No-Check")</f>
        <v>No-Check</v>
      </c>
      <c r="G84" s="24" t="s">
        <v>127</v>
      </c>
      <c r="H84" s="24" t="s">
        <v>220</v>
      </c>
    </row>
    <row r="85" spans="2:8">
      <c r="B85" s="22" t="s">
        <v>199</v>
      </c>
      <c r="C85" s="24" t="s">
        <v>221</v>
      </c>
      <c r="D85" s="17" t="str">
        <f>IF(OR(ISBLANK('履歴書（提出用）'!B46),ISBLANK('履歴書（提出用）'!E46)),"",'履歴書（提出用）'!B46&amp;"/"&amp;TEXT('履歴書（提出用）'!E46,"00"))</f>
        <v/>
      </c>
      <c r="E85" s="24" t="str">
        <f>IF($F84="Check",IF(D85="","NG","OK"),"OK")</f>
        <v>OK</v>
      </c>
      <c r="F85" s="17"/>
      <c r="G85" s="24" t="s">
        <v>127</v>
      </c>
      <c r="H85" s="22"/>
    </row>
    <row r="86" spans="2:8">
      <c r="B86" s="22" t="s">
        <v>199</v>
      </c>
      <c r="C86" s="24" t="s">
        <v>222</v>
      </c>
      <c r="D86" s="17" t="str">
        <f>IF('履歴書（提出用）'!I46=$V$5,"",'履歴書（提出用）'!I46)</f>
        <v/>
      </c>
      <c r="E86" s="24" t="str">
        <f>IF($F84="Check",IF(D86="","NG","OK"),"OK")</f>
        <v>OK</v>
      </c>
      <c r="F86" s="71" t="str">
        <f>IF(AND(F84="Check",VLOOKUP('履歴書（提出用）'!I46,V:W,2,FALSE)=2),"Check2","No-Check")</f>
        <v>No-Check</v>
      </c>
      <c r="G86" s="24" t="s">
        <v>127</v>
      </c>
      <c r="H86" s="22"/>
    </row>
    <row r="87" spans="2:8">
      <c r="B87" s="22" t="s">
        <v>199</v>
      </c>
      <c r="C87" s="24" t="s">
        <v>223</v>
      </c>
      <c r="D87" s="17" t="str">
        <f>IF(OR(ISBLANK('履歴書（提出用）'!I47),ISBLANK('履歴書（提出用）'!L47)),"",'履歴書（提出用）'!I47&amp;"/"&amp;TEXT('履歴書（提出用）'!L47,"00"))</f>
        <v/>
      </c>
      <c r="E87" s="24" t="str">
        <f>IF($F86="Check2",IF(D87="","NG","OK"),"OK")</f>
        <v>OK</v>
      </c>
      <c r="F87" s="17" t="str">
        <f>IF(F86="Check2",IF(D85&gt;D87,"NG","OK"),"OK")</f>
        <v>OK</v>
      </c>
      <c r="G87" s="24" t="s">
        <v>205</v>
      </c>
      <c r="H87" s="22"/>
    </row>
    <row r="88" spans="2:8">
      <c r="B88" s="22" t="s">
        <v>199</v>
      </c>
      <c r="C88" s="24" t="s">
        <v>224</v>
      </c>
      <c r="D88" s="17" t="str">
        <f>IF('履歴書（提出用）'!AE46=$V$5,"",'履歴書（提出用）'!AE46)</f>
        <v/>
      </c>
      <c r="E88" s="24" t="str">
        <f>IF($F84="Check",IF(D88="","NG","OK"),"OK")</f>
        <v>OK</v>
      </c>
      <c r="F88" s="17"/>
      <c r="G88" s="24" t="s">
        <v>127</v>
      </c>
      <c r="H88" s="22"/>
    </row>
    <row r="89" spans="2:8">
      <c r="B89" s="22" t="s">
        <v>199</v>
      </c>
      <c r="C89" s="24" t="s">
        <v>225</v>
      </c>
      <c r="D89" s="17" t="str">
        <f>IF(ISBLANK('履歴書（提出用）'!O48),"",'履歴書（提出用）'!O48)</f>
        <v/>
      </c>
      <c r="E89" s="24" t="str">
        <f>IF($F89="Check",IF(D89="","NG","OK"),"OK")</f>
        <v>OK</v>
      </c>
      <c r="F89" s="70" t="str">
        <f>IF(OR(D89&lt;&gt;"",D90&lt;&gt;"",D91&lt;&gt;"",D93&lt;&gt;""),"Check","No-Check")</f>
        <v>No-Check</v>
      </c>
      <c r="G89" s="24" t="s">
        <v>127</v>
      </c>
      <c r="H89" s="24" t="s">
        <v>226</v>
      </c>
    </row>
    <row r="90" spans="2:8">
      <c r="B90" s="22" t="s">
        <v>199</v>
      </c>
      <c r="C90" s="24" t="s">
        <v>227</v>
      </c>
      <c r="D90" s="17" t="str">
        <f>IF(OR(ISBLANK('履歴書（提出用）'!B48),ISBLANK('履歴書（提出用）'!E48)),"",'履歴書（提出用）'!B48&amp;"/"&amp;TEXT('履歴書（提出用）'!E48,"00"))</f>
        <v/>
      </c>
      <c r="E90" s="24" t="str">
        <f>IF($F89="Check",IF(D90="","NG","OK"),"OK")</f>
        <v>OK</v>
      </c>
      <c r="F90" s="17"/>
      <c r="G90" s="24" t="s">
        <v>127</v>
      </c>
      <c r="H90" s="22"/>
    </row>
    <row r="91" spans="2:8">
      <c r="B91" s="22" t="s">
        <v>199</v>
      </c>
      <c r="C91" s="24" t="s">
        <v>228</v>
      </c>
      <c r="D91" s="17" t="str">
        <f>IF('履歴書（提出用）'!I48=$V$5,"",'履歴書（提出用）'!I48)</f>
        <v/>
      </c>
      <c r="E91" s="24" t="str">
        <f>IF($F89="Check",IF(D91="","NG","OK"),"OK")</f>
        <v>OK</v>
      </c>
      <c r="F91" s="71" t="str">
        <f>IF(AND(F89="Check",VLOOKUP('履歴書（提出用）'!I48,V:W,2,FALSE)=2),"Check2","No-Check")</f>
        <v>No-Check</v>
      </c>
      <c r="G91" s="24" t="s">
        <v>127</v>
      </c>
      <c r="H91" s="22"/>
    </row>
    <row r="92" spans="2:8">
      <c r="B92" s="22" t="s">
        <v>199</v>
      </c>
      <c r="C92" s="24" t="s">
        <v>229</v>
      </c>
      <c r="D92" s="17" t="str">
        <f>IF(OR(ISBLANK('履歴書（提出用）'!I49),ISBLANK('履歴書（提出用）'!L49)),"",'履歴書（提出用）'!I49&amp;"/"&amp;TEXT('履歴書（提出用）'!L49,"00"))</f>
        <v/>
      </c>
      <c r="E92" s="24" t="str">
        <f>IF($F91="Check2",IF(D92="","NG","OK"),"OK")</f>
        <v>OK</v>
      </c>
      <c r="F92" s="17" t="str">
        <f>IF(F91="Check2",IF(D90&gt;D92,"NG","OK"),"OK")</f>
        <v>OK</v>
      </c>
      <c r="G92" s="24" t="s">
        <v>205</v>
      </c>
      <c r="H92" s="22"/>
    </row>
    <row r="93" spans="2:8">
      <c r="B93" s="22" t="s">
        <v>199</v>
      </c>
      <c r="C93" s="24" t="s">
        <v>230</v>
      </c>
      <c r="D93" s="17" t="str">
        <f>IF('履歴書（提出用）'!AE48=$V$5,"",'履歴書（提出用）'!AE48)</f>
        <v/>
      </c>
      <c r="E93" s="24" t="str">
        <f>IF($F89="Check",IF(D93="","NG","OK"),"OK")</f>
        <v>OK</v>
      </c>
      <c r="F93" s="17"/>
      <c r="G93" s="24" t="s">
        <v>127</v>
      </c>
      <c r="H93" s="22"/>
    </row>
    <row r="94" spans="2:8">
      <c r="B94" s="22" t="s">
        <v>199</v>
      </c>
      <c r="C94" s="24" t="s">
        <v>231</v>
      </c>
      <c r="D94" s="17" t="str">
        <f>IF(ISBLANK('履歴書（提出用）'!O50),"",'履歴書（提出用）'!O50)</f>
        <v/>
      </c>
      <c r="E94" s="24" t="str">
        <f>IF($F94="Check",IF(D94="","NG","OK"),"OK")</f>
        <v>OK</v>
      </c>
      <c r="F94" s="70" t="str">
        <f>IF(OR(D94&lt;&gt;"",D95&lt;&gt;"",D96&lt;&gt;"",D98&lt;&gt;""),"Check","No-Check")</f>
        <v>No-Check</v>
      </c>
      <c r="G94" s="24" t="s">
        <v>127</v>
      </c>
      <c r="H94" s="24" t="s">
        <v>232</v>
      </c>
    </row>
    <row r="95" spans="2:8">
      <c r="B95" s="22" t="s">
        <v>199</v>
      </c>
      <c r="C95" s="24" t="s">
        <v>233</v>
      </c>
      <c r="D95" s="17" t="str">
        <f>IF(OR(ISBLANK('履歴書（提出用）'!B50),ISBLANK('履歴書（提出用）'!E50)),"",'履歴書（提出用）'!B50&amp;"/"&amp;TEXT('履歴書（提出用）'!E50,"00"))</f>
        <v/>
      </c>
      <c r="E95" s="24" t="str">
        <f>IF($F94="Check",IF(D95="","NG","OK"),"OK")</f>
        <v>OK</v>
      </c>
      <c r="F95" s="17"/>
      <c r="G95" s="24" t="s">
        <v>127</v>
      </c>
      <c r="H95" s="22"/>
    </row>
    <row r="96" spans="2:8">
      <c r="B96" s="22" t="s">
        <v>199</v>
      </c>
      <c r="C96" s="24" t="s">
        <v>234</v>
      </c>
      <c r="D96" s="17" t="str">
        <f>IF('履歴書（提出用）'!I50=$V$5,"",'履歴書（提出用）'!I50)</f>
        <v/>
      </c>
      <c r="E96" s="24" t="str">
        <f>IF($F94="Check",IF(D96="","NG","OK"),"OK")</f>
        <v>OK</v>
      </c>
      <c r="F96" s="71" t="str">
        <f>IF(AND(F94="Check",VLOOKUP('履歴書（提出用）'!I50,V:W,2,FALSE)=2),"Check2","No-Check")</f>
        <v>No-Check</v>
      </c>
      <c r="G96" s="24" t="s">
        <v>127</v>
      </c>
      <c r="H96" s="22"/>
    </row>
    <row r="97" spans="2:8">
      <c r="B97" s="22" t="s">
        <v>199</v>
      </c>
      <c r="C97" s="24" t="s">
        <v>235</v>
      </c>
      <c r="D97" s="17" t="str">
        <f>IF(OR(ISBLANK('履歴書（提出用）'!I51),ISBLANK('履歴書（提出用）'!L51)),"",'履歴書（提出用）'!I51&amp;"/"&amp;TEXT('履歴書（提出用）'!L51,"00"))</f>
        <v/>
      </c>
      <c r="E97" s="24" t="str">
        <f>IF($F96="Check2",IF(D97="","NG","OK"),"OK")</f>
        <v>OK</v>
      </c>
      <c r="F97" s="17" t="str">
        <f>IF(F96="Check2",IF(D95&gt;D97,"NG","OK"),"OK")</f>
        <v>OK</v>
      </c>
      <c r="G97" s="24" t="s">
        <v>205</v>
      </c>
      <c r="H97" s="22"/>
    </row>
    <row r="98" spans="2:8">
      <c r="B98" s="22" t="s">
        <v>199</v>
      </c>
      <c r="C98" s="24" t="s">
        <v>236</v>
      </c>
      <c r="D98" s="17" t="str">
        <f>IF('履歴書（提出用）'!AE50=$V$5,"",'履歴書（提出用）'!AE50)</f>
        <v/>
      </c>
      <c r="E98" s="24" t="str">
        <f>IF($F94="Check",IF(D98="","NG","OK"),"OK")</f>
        <v>OK</v>
      </c>
      <c r="F98" s="17"/>
      <c r="G98" s="24" t="s">
        <v>127</v>
      </c>
      <c r="H98" s="22"/>
    </row>
    <row r="99" spans="2:8">
      <c r="B99" s="22" t="s">
        <v>199</v>
      </c>
      <c r="C99" s="24" t="s">
        <v>237</v>
      </c>
      <c r="D99" s="17" t="str">
        <f>IF(ISBLANK('履歴書（提出用）'!O52),"",'履歴書（提出用）'!O52)</f>
        <v/>
      </c>
      <c r="E99" s="24" t="str">
        <f>IF($F99="Check",IF(D99="","NG","OK"),"OK")</f>
        <v>OK</v>
      </c>
      <c r="F99" s="70" t="str">
        <f>IF(OR(D99&lt;&gt;"",D100&lt;&gt;"",D101&lt;&gt;"",D103&lt;&gt;""),"Check","No-Check")</f>
        <v>No-Check</v>
      </c>
      <c r="G99" s="24" t="s">
        <v>127</v>
      </c>
      <c r="H99" s="24" t="s">
        <v>238</v>
      </c>
    </row>
    <row r="100" spans="2:8">
      <c r="B100" s="22" t="s">
        <v>199</v>
      </c>
      <c r="C100" s="24" t="s">
        <v>239</v>
      </c>
      <c r="D100" s="17" t="str">
        <f>IF(OR(ISBLANK('履歴書（提出用）'!B52),ISBLANK('履歴書（提出用）'!E52)),"",'履歴書（提出用）'!B52&amp;"/"&amp;TEXT('履歴書（提出用）'!E52,"00"))</f>
        <v/>
      </c>
      <c r="E100" s="24" t="str">
        <f>IF($F99="Check",IF(D100="","NG","OK"),"OK")</f>
        <v>OK</v>
      </c>
      <c r="F100" s="17"/>
      <c r="G100" s="24" t="s">
        <v>127</v>
      </c>
      <c r="H100" s="22"/>
    </row>
    <row r="101" spans="2:8">
      <c r="B101" s="22" t="s">
        <v>199</v>
      </c>
      <c r="C101" s="24" t="s">
        <v>240</v>
      </c>
      <c r="D101" s="17" t="str">
        <f>IF('履歴書（提出用）'!I52=$V$5,"",'履歴書（提出用）'!I52)</f>
        <v/>
      </c>
      <c r="E101" s="24" t="str">
        <f>IF($F99="Check",IF(D101="","NG","OK"),"OK")</f>
        <v>OK</v>
      </c>
      <c r="F101" s="71" t="str">
        <f>IF(AND(F99="Check",VLOOKUP('履歴書（提出用）'!I52,V:W,2,FALSE)=2),"Check2","No-Check")</f>
        <v>No-Check</v>
      </c>
      <c r="G101" s="24" t="s">
        <v>127</v>
      </c>
      <c r="H101" s="22"/>
    </row>
    <row r="102" spans="2:8">
      <c r="B102" s="22" t="s">
        <v>199</v>
      </c>
      <c r="C102" s="24" t="s">
        <v>241</v>
      </c>
      <c r="D102" s="17" t="str">
        <f>IF(OR(ISBLANK('履歴書（提出用）'!I53),ISBLANK('履歴書（提出用）'!L53)),"",'履歴書（提出用）'!I53&amp;"/"&amp;TEXT('履歴書（提出用）'!L53,"00"))</f>
        <v/>
      </c>
      <c r="E102" s="24" t="str">
        <f>IF($F101="Check2",IF(D102="","NG","OK"),"OK")</f>
        <v>OK</v>
      </c>
      <c r="F102" s="17" t="str">
        <f>IF(F101="Check2",IF(D100&gt;D102,"NG","OK"),"OK")</f>
        <v>OK</v>
      </c>
      <c r="G102" s="24" t="s">
        <v>205</v>
      </c>
      <c r="H102" s="22"/>
    </row>
    <row r="103" spans="2:8">
      <c r="B103" s="22" t="s">
        <v>199</v>
      </c>
      <c r="C103" s="24" t="s">
        <v>242</v>
      </c>
      <c r="D103" s="17" t="str">
        <f>IF('履歴書（提出用）'!AE52=$V$5,"",'履歴書（提出用）'!AE52)</f>
        <v/>
      </c>
      <c r="E103" s="24" t="str">
        <f>IF($F99="Check",IF(D103="","NG","OK"),"OK")</f>
        <v>OK</v>
      </c>
      <c r="F103" s="17"/>
      <c r="G103" s="24" t="s">
        <v>127</v>
      </c>
      <c r="H103" s="22"/>
    </row>
    <row r="104" spans="2:8">
      <c r="B104" s="22" t="s">
        <v>199</v>
      </c>
      <c r="C104" s="24" t="s">
        <v>243</v>
      </c>
      <c r="D104" s="17" t="str">
        <f>IF(ISBLANK('履歴書（提出用）'!O54),"",'履歴書（提出用）'!O54)</f>
        <v xml:space="preserve"> </v>
      </c>
      <c r="E104" s="24" t="str">
        <f>IF($F104="Check",IF(D104="","NG","OK"),"OK")</f>
        <v>OK</v>
      </c>
      <c r="F104" s="70" t="str">
        <f>IF(OR(D104&lt;&gt;"",D105&lt;&gt;"",D106&lt;&gt;"",D108&lt;&gt;""),"Check","No-Check")</f>
        <v>Check</v>
      </c>
      <c r="G104" s="24" t="s">
        <v>127</v>
      </c>
      <c r="H104" s="24" t="s">
        <v>244</v>
      </c>
    </row>
    <row r="105" spans="2:8">
      <c r="B105" s="22" t="s">
        <v>199</v>
      </c>
      <c r="C105" s="24" t="s">
        <v>245</v>
      </c>
      <c r="D105" s="17" t="str">
        <f>IF(OR(ISBLANK('履歴書（提出用）'!B54),ISBLANK('履歴書（提出用）'!E54)),"",'履歴書（提出用）'!B54&amp;"/"&amp;TEXT('履歴書（提出用）'!E54,"00"))</f>
        <v/>
      </c>
      <c r="E105" s="24" t="str">
        <f>IF($F104="Check",IF(D105="","NG","OK"),"OK")</f>
        <v>NG</v>
      </c>
      <c r="F105" s="17"/>
      <c r="G105" s="24" t="s">
        <v>127</v>
      </c>
      <c r="H105" s="22"/>
    </row>
    <row r="106" spans="2:8">
      <c r="B106" s="22" t="s">
        <v>199</v>
      </c>
      <c r="C106" s="24" t="s">
        <v>246</v>
      </c>
      <c r="D106" s="17" t="str">
        <f>IF('履歴書（提出用）'!I54=$V$5,"",'履歴書（提出用）'!I54)</f>
        <v/>
      </c>
      <c r="E106" s="24" t="str">
        <f>IF($F104="Check",IF(D106="","NG","OK"),"OK")</f>
        <v>NG</v>
      </c>
      <c r="F106" s="71" t="str">
        <f>IF(AND(F104="Check",VLOOKUP('履歴書（提出用）'!I54,V:W,2,FALSE)=2),"Check2","No-Check")</f>
        <v>No-Check</v>
      </c>
      <c r="G106" s="24" t="s">
        <v>127</v>
      </c>
      <c r="H106" s="22"/>
    </row>
    <row r="107" spans="2:8">
      <c r="B107" s="22" t="s">
        <v>199</v>
      </c>
      <c r="C107" s="24" t="s">
        <v>247</v>
      </c>
      <c r="D107" s="17" t="str">
        <f>IF(OR(ISBLANK('履歴書（提出用）'!I55),ISBLANK('履歴書（提出用）'!L55)),"",'履歴書（提出用）'!I55&amp;"/"&amp;TEXT('履歴書（提出用）'!L55,"00"))</f>
        <v/>
      </c>
      <c r="E107" s="24" t="str">
        <f>IF($F106="Check2",IF(D107="","NG","OK"),"OK")</f>
        <v>OK</v>
      </c>
      <c r="F107" s="17" t="str">
        <f>IF(F106="Check2",IF(D105&gt;D107,"NG","OK"),"OK")</f>
        <v>OK</v>
      </c>
      <c r="G107" s="24" t="s">
        <v>205</v>
      </c>
      <c r="H107" s="22"/>
    </row>
    <row r="108" spans="2:8">
      <c r="B108" s="22" t="s">
        <v>199</v>
      </c>
      <c r="C108" s="24" t="s">
        <v>248</v>
      </c>
      <c r="D108" s="17" t="str">
        <f>IF('履歴書（提出用）'!AE54=$V$5,"",'履歴書（提出用）'!AE54)</f>
        <v/>
      </c>
      <c r="E108" s="24" t="str">
        <f>IF($F104="Check",IF(D108="","NG","OK"),"OK")</f>
        <v>NG</v>
      </c>
      <c r="F108" s="17"/>
      <c r="G108" s="24" t="s">
        <v>127</v>
      </c>
      <c r="H108" s="22"/>
    </row>
    <row r="109" spans="2:8">
      <c r="B109" s="22" t="s">
        <v>199</v>
      </c>
      <c r="C109" s="24" t="s">
        <v>249</v>
      </c>
      <c r="D109" s="17" t="str">
        <f>IF(ISBLANK('履歴書（提出用）'!O57),"",'履歴書（提出用）'!O57)</f>
        <v/>
      </c>
      <c r="E109" s="24" t="str">
        <f>IF(D109="","NG","OK")</f>
        <v>NG</v>
      </c>
      <c r="F109" s="17"/>
      <c r="G109" s="24" t="s">
        <v>127</v>
      </c>
      <c r="H109" s="22"/>
    </row>
    <row r="110" spans="2:8">
      <c r="B110" s="22" t="s">
        <v>199</v>
      </c>
      <c r="C110" s="24" t="s">
        <v>250</v>
      </c>
      <c r="D110" s="17" t="str">
        <f>IF(OR(ISBLANK('履歴書（提出用）'!B57),ISBLANK('履歴書（提出用）'!E57)),"",'履歴書（提出用）'!B57&amp;"/"&amp;TEXT('履歴書（提出用）'!E57,"00"))</f>
        <v/>
      </c>
      <c r="E110" s="24" t="str">
        <f>IF(D110="","NG","OK")</f>
        <v>NG</v>
      </c>
      <c r="F110" s="17"/>
      <c r="G110" s="24" t="s">
        <v>127</v>
      </c>
      <c r="H110" s="22"/>
    </row>
    <row r="111" spans="2:8">
      <c r="B111" s="22" t="s">
        <v>199</v>
      </c>
      <c r="C111" s="24" t="s">
        <v>251</v>
      </c>
      <c r="D111" s="17" t="str">
        <f>IF('履歴書（提出用）'!I57=$V$5,"",'履歴書（提出用）'!I57)</f>
        <v/>
      </c>
      <c r="E111" s="24" t="str">
        <f>IF(D111="","NG","OK")</f>
        <v>NG</v>
      </c>
      <c r="F111" s="71" t="str">
        <f>IF(VLOOKUP('履歴書（提出用）'!I57,V:W,2,FALSE)=2,"Check2","No-Check")</f>
        <v>No-Check</v>
      </c>
      <c r="G111" s="24" t="s">
        <v>127</v>
      </c>
      <c r="H111" s="22"/>
    </row>
    <row r="112" spans="2:8">
      <c r="B112" s="22" t="s">
        <v>199</v>
      </c>
      <c r="C112" s="24" t="s">
        <v>252</v>
      </c>
      <c r="D112" s="17" t="str">
        <f>IF(OR(ISBLANK('履歴書（提出用）'!I58),ISBLANK('履歴書（提出用）'!L58)),"",'履歴書（提出用）'!I58&amp;"/"&amp;TEXT('履歴書（提出用）'!L58,"00"))</f>
        <v/>
      </c>
      <c r="E112" s="24" t="str">
        <f>IF($F111="Check2",IF(D112="","NG","OK"),"OK")</f>
        <v>OK</v>
      </c>
      <c r="F112" s="17" t="str">
        <f>IF(F111="Check2",IF(D110&gt;D112,"NG","OK"),"OK")</f>
        <v>OK</v>
      </c>
      <c r="G112" s="24" t="s">
        <v>205</v>
      </c>
      <c r="H112" s="22"/>
    </row>
    <row r="113" spans="2:8">
      <c r="B113" s="22" t="s">
        <v>199</v>
      </c>
      <c r="C113" s="24" t="s">
        <v>253</v>
      </c>
      <c r="D113" s="17" t="b">
        <v>1</v>
      </c>
      <c r="E113" s="24" t="str">
        <f>IF(D113="","NG","OK")</f>
        <v>OK</v>
      </c>
      <c r="F113" s="17"/>
      <c r="G113" s="24" t="s">
        <v>127</v>
      </c>
      <c r="H113" s="22"/>
    </row>
  </sheetData>
  <autoFilter ref="E5:E113" xr:uid="{904684BD-E421-4E61-A87A-715D35896315}"/>
  <customSheetViews>
    <customSheetView guid="{E0624EB1-8E89-4C6D-B311-89CC0F48B793}" showAutoFilter="1">
      <pane ySplit="1" topLeftCell="A2" activePane="bottomLeft" state="frozen"/>
      <selection pane="bottomLeft" activeCell="B1" sqref="B1"/>
      <pageMargins left="0" right="0" top="0" bottom="0" header="0" footer="0"/>
      <pageSetup paperSize="9" orientation="portrait" r:id="rId1"/>
      <autoFilter ref="D1:D108" xr:uid="{9EC3C252-4989-4468-A9A6-3E399860C0BA}"/>
    </customSheetView>
    <customSheetView guid="{60B658FF-8995-4732-960C-78FBAD34AA4D}" showAutoFilter="1" state="hidden">
      <pane ySplit="1" topLeftCell="A2" activePane="bottomLeft" state="frozen"/>
      <selection pane="bottomLeft" activeCell="D30" sqref="D30"/>
      <pageMargins left="0" right="0" top="0" bottom="0" header="0" footer="0"/>
      <pageSetup paperSize="9" orientation="portrait" r:id="rId2"/>
      <autoFilter ref="D1:D108" xr:uid="{F6BBAF8C-1FB9-4765-B155-43687AACAE2A}"/>
    </customSheetView>
  </customSheetViews>
  <mergeCells count="1">
    <mergeCell ref="B2:H3"/>
  </mergeCells>
  <phoneticPr fontId="20"/>
  <conditionalFormatting sqref="K8">
    <cfRule type="cellIs" dxfId="3" priority="62" operator="greaterThan">
      <formula>0</formula>
    </cfRule>
  </conditionalFormatting>
  <conditionalFormatting sqref="B6:H113">
    <cfRule type="expression" dxfId="2" priority="1">
      <formula>ISERROR($E6)</formula>
    </cfRule>
    <cfRule type="expression" dxfId="1" priority="2">
      <formula>NOT($E6="OK")</formula>
    </cfRule>
    <cfRule type="expression" dxfId="0" priority="3">
      <formula>$F6="NG"</formula>
    </cfRule>
  </conditionalFormatting>
  <pageMargins left="0.7" right="0.7" top="0.75" bottom="0.75" header="0.3" footer="0.3"/>
  <pageSetup paperSize="9"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4E7F8-9A4C-4EA4-B0CE-D48918606D59}">
  <sheetPr>
    <tabColor theme="4" tint="0.39997558519241921"/>
    <pageSetUpPr autoPageBreaks="0"/>
  </sheetPr>
  <dimension ref="B1:C285"/>
  <sheetViews>
    <sheetView zoomScaleNormal="100" zoomScaleSheetLayoutView="80" workbookViewId="0">
      <pane ySplit="3" topLeftCell="A4" activePane="bottomLeft" state="frozen"/>
      <selection pane="bottomLeft" activeCell="A4" sqref="A4"/>
    </sheetView>
  </sheetViews>
  <sheetFormatPr defaultRowHeight="13.5"/>
  <cols>
    <col min="1" max="1" width="2" style="46" customWidth="1"/>
    <col min="2" max="2" width="20.83203125" style="46" customWidth="1"/>
    <col min="3" max="3" width="37.83203125" style="46" customWidth="1"/>
    <col min="4" max="256" width="8.83203125" style="46"/>
    <col min="257" max="257" width="18.58203125" style="46" bestFit="1" customWidth="1"/>
    <col min="258" max="258" width="30.83203125" style="46" bestFit="1" customWidth="1"/>
    <col min="259" max="512" width="8.83203125" style="46"/>
    <col min="513" max="513" width="18.58203125" style="46" bestFit="1" customWidth="1"/>
    <col min="514" max="514" width="30.83203125" style="46" bestFit="1" customWidth="1"/>
    <col min="515" max="768" width="8.83203125" style="46"/>
    <col min="769" max="769" width="18.58203125" style="46" bestFit="1" customWidth="1"/>
    <col min="770" max="770" width="30.83203125" style="46" bestFit="1" customWidth="1"/>
    <col min="771" max="1024" width="8.83203125" style="46"/>
    <col min="1025" max="1025" width="18.58203125" style="46" bestFit="1" customWidth="1"/>
    <col min="1026" max="1026" width="30.83203125" style="46" bestFit="1" customWidth="1"/>
    <col min="1027" max="1280" width="8.83203125" style="46"/>
    <col min="1281" max="1281" width="18.58203125" style="46" bestFit="1" customWidth="1"/>
    <col min="1282" max="1282" width="30.83203125" style="46" bestFit="1" customWidth="1"/>
    <col min="1283" max="1536" width="8.83203125" style="46"/>
    <col min="1537" max="1537" width="18.58203125" style="46" bestFit="1" customWidth="1"/>
    <col min="1538" max="1538" width="30.83203125" style="46" bestFit="1" customWidth="1"/>
    <col min="1539" max="1792" width="8.83203125" style="46"/>
    <col min="1793" max="1793" width="18.58203125" style="46" bestFit="1" customWidth="1"/>
    <col min="1794" max="1794" width="30.83203125" style="46" bestFit="1" customWidth="1"/>
    <col min="1795" max="2048" width="8.83203125" style="46"/>
    <col min="2049" max="2049" width="18.58203125" style="46" bestFit="1" customWidth="1"/>
    <col min="2050" max="2050" width="30.83203125" style="46" bestFit="1" customWidth="1"/>
    <col min="2051" max="2304" width="8.83203125" style="46"/>
    <col min="2305" max="2305" width="18.58203125" style="46" bestFit="1" customWidth="1"/>
    <col min="2306" max="2306" width="30.83203125" style="46" bestFit="1" customWidth="1"/>
    <col min="2307" max="2560" width="8.83203125" style="46"/>
    <col min="2561" max="2561" width="18.58203125" style="46" bestFit="1" customWidth="1"/>
    <col min="2562" max="2562" width="30.83203125" style="46" bestFit="1" customWidth="1"/>
    <col min="2563" max="2816" width="8.83203125" style="46"/>
    <col min="2817" max="2817" width="18.58203125" style="46" bestFit="1" customWidth="1"/>
    <col min="2818" max="2818" width="30.83203125" style="46" bestFit="1" customWidth="1"/>
    <col min="2819" max="3072" width="8.83203125" style="46"/>
    <col min="3073" max="3073" width="18.58203125" style="46" bestFit="1" customWidth="1"/>
    <col min="3074" max="3074" width="30.83203125" style="46" bestFit="1" customWidth="1"/>
    <col min="3075" max="3328" width="8.83203125" style="46"/>
    <col min="3329" max="3329" width="18.58203125" style="46" bestFit="1" customWidth="1"/>
    <col min="3330" max="3330" width="30.83203125" style="46" bestFit="1" customWidth="1"/>
    <col min="3331" max="3584" width="8.83203125" style="46"/>
    <col min="3585" max="3585" width="18.58203125" style="46" bestFit="1" customWidth="1"/>
    <col min="3586" max="3586" width="30.83203125" style="46" bestFit="1" customWidth="1"/>
    <col min="3587" max="3840" width="8.83203125" style="46"/>
    <col min="3841" max="3841" width="18.58203125" style="46" bestFit="1" customWidth="1"/>
    <col min="3842" max="3842" width="30.83203125" style="46" bestFit="1" customWidth="1"/>
    <col min="3843" max="4096" width="8.83203125" style="46"/>
    <col min="4097" max="4097" width="18.58203125" style="46" bestFit="1" customWidth="1"/>
    <col min="4098" max="4098" width="30.83203125" style="46" bestFit="1" customWidth="1"/>
    <col min="4099" max="4352" width="8.83203125" style="46"/>
    <col min="4353" max="4353" width="18.58203125" style="46" bestFit="1" customWidth="1"/>
    <col min="4354" max="4354" width="30.83203125" style="46" bestFit="1" customWidth="1"/>
    <col min="4355" max="4608" width="8.83203125" style="46"/>
    <col min="4609" max="4609" width="18.58203125" style="46" bestFit="1" customWidth="1"/>
    <col min="4610" max="4610" width="30.83203125" style="46" bestFit="1" customWidth="1"/>
    <col min="4611" max="4864" width="8.83203125" style="46"/>
    <col min="4865" max="4865" width="18.58203125" style="46" bestFit="1" customWidth="1"/>
    <col min="4866" max="4866" width="30.83203125" style="46" bestFit="1" customWidth="1"/>
    <col min="4867" max="5120" width="8.83203125" style="46"/>
    <col min="5121" max="5121" width="18.58203125" style="46" bestFit="1" customWidth="1"/>
    <col min="5122" max="5122" width="30.83203125" style="46" bestFit="1" customWidth="1"/>
    <col min="5123" max="5376" width="8.83203125" style="46"/>
    <col min="5377" max="5377" width="18.58203125" style="46" bestFit="1" customWidth="1"/>
    <col min="5378" max="5378" width="30.83203125" style="46" bestFit="1" customWidth="1"/>
    <col min="5379" max="5632" width="8.83203125" style="46"/>
    <col min="5633" max="5633" width="18.58203125" style="46" bestFit="1" customWidth="1"/>
    <col min="5634" max="5634" width="30.83203125" style="46" bestFit="1" customWidth="1"/>
    <col min="5635" max="5888" width="8.83203125" style="46"/>
    <col min="5889" max="5889" width="18.58203125" style="46" bestFit="1" customWidth="1"/>
    <col min="5890" max="5890" width="30.83203125" style="46" bestFit="1" customWidth="1"/>
    <col min="5891" max="6144" width="8.83203125" style="46"/>
    <col min="6145" max="6145" width="18.58203125" style="46" bestFit="1" customWidth="1"/>
    <col min="6146" max="6146" width="30.83203125" style="46" bestFit="1" customWidth="1"/>
    <col min="6147" max="6400" width="8.83203125" style="46"/>
    <col min="6401" max="6401" width="18.58203125" style="46" bestFit="1" customWidth="1"/>
    <col min="6402" max="6402" width="30.83203125" style="46" bestFit="1" customWidth="1"/>
    <col min="6403" max="6656" width="8.83203125" style="46"/>
    <col min="6657" max="6657" width="18.58203125" style="46" bestFit="1" customWidth="1"/>
    <col min="6658" max="6658" width="30.83203125" style="46" bestFit="1" customWidth="1"/>
    <col min="6659" max="6912" width="8.83203125" style="46"/>
    <col min="6913" max="6913" width="18.58203125" style="46" bestFit="1" customWidth="1"/>
    <col min="6914" max="6914" width="30.83203125" style="46" bestFit="1" customWidth="1"/>
    <col min="6915" max="7168" width="8.83203125" style="46"/>
    <col min="7169" max="7169" width="18.58203125" style="46" bestFit="1" customWidth="1"/>
    <col min="7170" max="7170" width="30.83203125" style="46" bestFit="1" customWidth="1"/>
    <col min="7171" max="7424" width="8.83203125" style="46"/>
    <col min="7425" max="7425" width="18.58203125" style="46" bestFit="1" customWidth="1"/>
    <col min="7426" max="7426" width="30.83203125" style="46" bestFit="1" customWidth="1"/>
    <col min="7427" max="7680" width="8.83203125" style="46"/>
    <col min="7681" max="7681" width="18.58203125" style="46" bestFit="1" customWidth="1"/>
    <col min="7682" max="7682" width="30.83203125" style="46" bestFit="1" customWidth="1"/>
    <col min="7683" max="7936" width="8.83203125" style="46"/>
    <col min="7937" max="7937" width="18.58203125" style="46" bestFit="1" customWidth="1"/>
    <col min="7938" max="7938" width="30.83203125" style="46" bestFit="1" customWidth="1"/>
    <col min="7939" max="8192" width="8.83203125" style="46"/>
    <col min="8193" max="8193" width="18.58203125" style="46" bestFit="1" customWidth="1"/>
    <col min="8194" max="8194" width="30.83203125" style="46" bestFit="1" customWidth="1"/>
    <col min="8195" max="8448" width="8.83203125" style="46"/>
    <col min="8449" max="8449" width="18.58203125" style="46" bestFit="1" customWidth="1"/>
    <col min="8450" max="8450" width="30.83203125" style="46" bestFit="1" customWidth="1"/>
    <col min="8451" max="8704" width="8.83203125" style="46"/>
    <col min="8705" max="8705" width="18.58203125" style="46" bestFit="1" customWidth="1"/>
    <col min="8706" max="8706" width="30.83203125" style="46" bestFit="1" customWidth="1"/>
    <col min="8707" max="8960" width="8.83203125" style="46"/>
    <col min="8961" max="8961" width="18.58203125" style="46" bestFit="1" customWidth="1"/>
    <col min="8962" max="8962" width="30.83203125" style="46" bestFit="1" customWidth="1"/>
    <col min="8963" max="9216" width="8.83203125" style="46"/>
    <col min="9217" max="9217" width="18.58203125" style="46" bestFit="1" customWidth="1"/>
    <col min="9218" max="9218" width="30.83203125" style="46" bestFit="1" customWidth="1"/>
    <col min="9219" max="9472" width="8.83203125" style="46"/>
    <col min="9473" max="9473" width="18.58203125" style="46" bestFit="1" customWidth="1"/>
    <col min="9474" max="9474" width="30.83203125" style="46" bestFit="1" customWidth="1"/>
    <col min="9475" max="9728" width="8.83203125" style="46"/>
    <col min="9729" max="9729" width="18.58203125" style="46" bestFit="1" customWidth="1"/>
    <col min="9730" max="9730" width="30.83203125" style="46" bestFit="1" customWidth="1"/>
    <col min="9731" max="9984" width="8.83203125" style="46"/>
    <col min="9985" max="9985" width="18.58203125" style="46" bestFit="1" customWidth="1"/>
    <col min="9986" max="9986" width="30.83203125" style="46" bestFit="1" customWidth="1"/>
    <col min="9987" max="10240" width="8.83203125" style="46"/>
    <col min="10241" max="10241" width="18.58203125" style="46" bestFit="1" customWidth="1"/>
    <col min="10242" max="10242" width="30.83203125" style="46" bestFit="1" customWidth="1"/>
    <col min="10243" max="10496" width="8.83203125" style="46"/>
    <col min="10497" max="10497" width="18.58203125" style="46" bestFit="1" customWidth="1"/>
    <col min="10498" max="10498" width="30.83203125" style="46" bestFit="1" customWidth="1"/>
    <col min="10499" max="10752" width="8.83203125" style="46"/>
    <col min="10753" max="10753" width="18.58203125" style="46" bestFit="1" customWidth="1"/>
    <col min="10754" max="10754" width="30.83203125" style="46" bestFit="1" customWidth="1"/>
    <col min="10755" max="11008" width="8.83203125" style="46"/>
    <col min="11009" max="11009" width="18.58203125" style="46" bestFit="1" customWidth="1"/>
    <col min="11010" max="11010" width="30.83203125" style="46" bestFit="1" customWidth="1"/>
    <col min="11011" max="11264" width="8.83203125" style="46"/>
    <col min="11265" max="11265" width="18.58203125" style="46" bestFit="1" customWidth="1"/>
    <col min="11266" max="11266" width="30.83203125" style="46" bestFit="1" customWidth="1"/>
    <col min="11267" max="11520" width="8.83203125" style="46"/>
    <col min="11521" max="11521" width="18.58203125" style="46" bestFit="1" customWidth="1"/>
    <col min="11522" max="11522" width="30.83203125" style="46" bestFit="1" customWidth="1"/>
    <col min="11523" max="11776" width="8.83203125" style="46"/>
    <col min="11777" max="11777" width="18.58203125" style="46" bestFit="1" customWidth="1"/>
    <col min="11778" max="11778" width="30.83203125" style="46" bestFit="1" customWidth="1"/>
    <col min="11779" max="12032" width="8.83203125" style="46"/>
    <col min="12033" max="12033" width="18.58203125" style="46" bestFit="1" customWidth="1"/>
    <col min="12034" max="12034" width="30.83203125" style="46" bestFit="1" customWidth="1"/>
    <col min="12035" max="12288" width="8.83203125" style="46"/>
    <col min="12289" max="12289" width="18.58203125" style="46" bestFit="1" customWidth="1"/>
    <col min="12290" max="12290" width="30.83203125" style="46" bestFit="1" customWidth="1"/>
    <col min="12291" max="12544" width="8.83203125" style="46"/>
    <col min="12545" max="12545" width="18.58203125" style="46" bestFit="1" customWidth="1"/>
    <col min="12546" max="12546" width="30.83203125" style="46" bestFit="1" customWidth="1"/>
    <col min="12547" max="12800" width="8.83203125" style="46"/>
    <col min="12801" max="12801" width="18.58203125" style="46" bestFit="1" customWidth="1"/>
    <col min="12802" max="12802" width="30.83203125" style="46" bestFit="1" customWidth="1"/>
    <col min="12803" max="13056" width="8.83203125" style="46"/>
    <col min="13057" max="13057" width="18.58203125" style="46" bestFit="1" customWidth="1"/>
    <col min="13058" max="13058" width="30.83203125" style="46" bestFit="1" customWidth="1"/>
    <col min="13059" max="13312" width="8.83203125" style="46"/>
    <col min="13313" max="13313" width="18.58203125" style="46" bestFit="1" customWidth="1"/>
    <col min="13314" max="13314" width="30.83203125" style="46" bestFit="1" customWidth="1"/>
    <col min="13315" max="13568" width="8.83203125" style="46"/>
    <col min="13569" max="13569" width="18.58203125" style="46" bestFit="1" customWidth="1"/>
    <col min="13570" max="13570" width="30.83203125" style="46" bestFit="1" customWidth="1"/>
    <col min="13571" max="13824" width="8.83203125" style="46"/>
    <col min="13825" max="13825" width="18.58203125" style="46" bestFit="1" customWidth="1"/>
    <col min="13826" max="13826" width="30.83203125" style="46" bestFit="1" customWidth="1"/>
    <col min="13827" max="14080" width="8.83203125" style="46"/>
    <col min="14081" max="14081" width="18.58203125" style="46" bestFit="1" customWidth="1"/>
    <col min="14082" max="14082" width="30.83203125" style="46" bestFit="1" customWidth="1"/>
    <col min="14083" max="14336" width="8.83203125" style="46"/>
    <col min="14337" max="14337" width="18.58203125" style="46" bestFit="1" customWidth="1"/>
    <col min="14338" max="14338" width="30.83203125" style="46" bestFit="1" customWidth="1"/>
    <col min="14339" max="14592" width="8.83203125" style="46"/>
    <col min="14593" max="14593" width="18.58203125" style="46" bestFit="1" customWidth="1"/>
    <col min="14594" max="14594" width="30.83203125" style="46" bestFit="1" customWidth="1"/>
    <col min="14595" max="14848" width="8.83203125" style="46"/>
    <col min="14849" max="14849" width="18.58203125" style="46" bestFit="1" customWidth="1"/>
    <col min="14850" max="14850" width="30.83203125" style="46" bestFit="1" customWidth="1"/>
    <col min="14851" max="15104" width="8.83203125" style="46"/>
    <col min="15105" max="15105" width="18.58203125" style="46" bestFit="1" customWidth="1"/>
    <col min="15106" max="15106" width="30.83203125" style="46" bestFit="1" customWidth="1"/>
    <col min="15107" max="15360" width="8.83203125" style="46"/>
    <col min="15361" max="15361" width="18.58203125" style="46" bestFit="1" customWidth="1"/>
    <col min="15362" max="15362" width="30.83203125" style="46" bestFit="1" customWidth="1"/>
    <col min="15363" max="15616" width="8.83203125" style="46"/>
    <col min="15617" max="15617" width="18.58203125" style="46" bestFit="1" customWidth="1"/>
    <col min="15618" max="15618" width="30.83203125" style="46" bestFit="1" customWidth="1"/>
    <col min="15619" max="15872" width="8.83203125" style="46"/>
    <col min="15873" max="15873" width="18.58203125" style="46" bestFit="1" customWidth="1"/>
    <col min="15874" max="15874" width="30.83203125" style="46" bestFit="1" customWidth="1"/>
    <col min="15875" max="16128" width="8.83203125" style="46"/>
    <col min="16129" max="16129" width="18.58203125" style="46" bestFit="1" customWidth="1"/>
    <col min="16130" max="16130" width="30.83203125" style="46" bestFit="1" customWidth="1"/>
    <col min="16131" max="16384" width="8.83203125" style="46"/>
  </cols>
  <sheetData>
    <row r="1" spans="2:3" ht="22">
      <c r="B1" s="45" t="s">
        <v>254</v>
      </c>
    </row>
    <row r="2" spans="2:3" ht="14" thickBot="1">
      <c r="C2" s="47" t="s">
        <v>255</v>
      </c>
    </row>
    <row r="3" spans="2:3" ht="16.5" thickBot="1">
      <c r="B3" s="48" t="s">
        <v>256</v>
      </c>
      <c r="C3" s="49" t="s">
        <v>257</v>
      </c>
    </row>
    <row r="4" spans="2:3">
      <c r="B4" s="50" t="s">
        <v>258</v>
      </c>
      <c r="C4" s="51" t="s">
        <v>81</v>
      </c>
    </row>
    <row r="5" spans="2:3">
      <c r="B5" s="52" t="s">
        <v>258</v>
      </c>
      <c r="C5" s="53" t="s">
        <v>259</v>
      </c>
    </row>
    <row r="6" spans="2:3">
      <c r="B6" s="52" t="s">
        <v>258</v>
      </c>
      <c r="C6" s="53" t="s">
        <v>260</v>
      </c>
    </row>
    <row r="7" spans="2:3">
      <c r="B7" s="52" t="s">
        <v>258</v>
      </c>
      <c r="C7" s="53" t="s">
        <v>261</v>
      </c>
    </row>
    <row r="8" spans="2:3">
      <c r="B8" s="52" t="s">
        <v>258</v>
      </c>
      <c r="C8" s="53" t="s">
        <v>262</v>
      </c>
    </row>
    <row r="9" spans="2:3">
      <c r="B9" s="52" t="s">
        <v>258</v>
      </c>
      <c r="C9" s="53" t="s">
        <v>263</v>
      </c>
    </row>
    <row r="10" spans="2:3">
      <c r="B10" s="52" t="s">
        <v>258</v>
      </c>
      <c r="C10" s="53" t="s">
        <v>264</v>
      </c>
    </row>
    <row r="11" spans="2:3">
      <c r="B11" s="52" t="s">
        <v>258</v>
      </c>
      <c r="C11" s="53" t="s">
        <v>265</v>
      </c>
    </row>
    <row r="12" spans="2:3">
      <c r="B12" s="52" t="s">
        <v>258</v>
      </c>
      <c r="C12" s="53" t="s">
        <v>266</v>
      </c>
    </row>
    <row r="13" spans="2:3">
      <c r="B13" s="52" t="s">
        <v>258</v>
      </c>
      <c r="C13" s="53" t="s">
        <v>267</v>
      </c>
    </row>
    <row r="14" spans="2:3" ht="14" thickBot="1">
      <c r="B14" s="54" t="s">
        <v>258</v>
      </c>
      <c r="C14" s="55" t="s">
        <v>268</v>
      </c>
    </row>
    <row r="15" spans="2:3">
      <c r="B15" s="50" t="s">
        <v>269</v>
      </c>
      <c r="C15" s="51" t="s">
        <v>270</v>
      </c>
    </row>
    <row r="16" spans="2:3">
      <c r="B16" s="52" t="s">
        <v>269</v>
      </c>
      <c r="C16" s="53" t="s">
        <v>271</v>
      </c>
    </row>
    <row r="17" spans="2:3">
      <c r="B17" s="52" t="s">
        <v>269</v>
      </c>
      <c r="C17" s="53" t="s">
        <v>272</v>
      </c>
    </row>
    <row r="18" spans="2:3" ht="14" thickBot="1">
      <c r="B18" s="54" t="s">
        <v>269</v>
      </c>
      <c r="C18" s="55" t="s">
        <v>273</v>
      </c>
    </row>
    <row r="19" spans="2:3" ht="14" thickBot="1">
      <c r="B19" s="56" t="s">
        <v>274</v>
      </c>
      <c r="C19" s="57" t="s">
        <v>274</v>
      </c>
    </row>
    <row r="20" spans="2:3">
      <c r="B20" s="50" t="s">
        <v>275</v>
      </c>
      <c r="C20" s="51" t="s">
        <v>276</v>
      </c>
    </row>
    <row r="21" spans="2:3">
      <c r="B21" s="52" t="s">
        <v>275</v>
      </c>
      <c r="C21" s="53" t="s">
        <v>277</v>
      </c>
    </row>
    <row r="22" spans="2:3" ht="14" thickBot="1">
      <c r="B22" s="54" t="s">
        <v>275</v>
      </c>
      <c r="C22" s="55" t="s">
        <v>278</v>
      </c>
    </row>
    <row r="23" spans="2:3">
      <c r="B23" s="50" t="s">
        <v>279</v>
      </c>
      <c r="C23" s="51" t="s">
        <v>280</v>
      </c>
    </row>
    <row r="24" spans="2:3">
      <c r="B24" s="52" t="s">
        <v>279</v>
      </c>
      <c r="C24" s="53" t="s">
        <v>281</v>
      </c>
    </row>
    <row r="25" spans="2:3" ht="14" thickBot="1">
      <c r="B25" s="54" t="s">
        <v>279</v>
      </c>
      <c r="C25" s="55" t="s">
        <v>282</v>
      </c>
    </row>
    <row r="26" spans="2:3">
      <c r="B26" s="50" t="s">
        <v>283</v>
      </c>
      <c r="C26" s="51" t="s">
        <v>284</v>
      </c>
    </row>
    <row r="27" spans="2:3" ht="14" thickBot="1">
      <c r="B27" s="54" t="s">
        <v>283</v>
      </c>
      <c r="C27" s="55" t="s">
        <v>285</v>
      </c>
    </row>
    <row r="28" spans="2:3">
      <c r="B28" s="50" t="s">
        <v>286</v>
      </c>
      <c r="C28" s="51" t="s">
        <v>287</v>
      </c>
    </row>
    <row r="29" spans="2:3" ht="14" thickBot="1">
      <c r="B29" s="54" t="s">
        <v>286</v>
      </c>
      <c r="C29" s="55" t="s">
        <v>288</v>
      </c>
    </row>
    <row r="30" spans="2:3" ht="14" thickBot="1">
      <c r="B30" s="56" t="s">
        <v>289</v>
      </c>
      <c r="C30" s="57" t="s">
        <v>289</v>
      </c>
    </row>
    <row r="31" spans="2:3" ht="14" thickBot="1">
      <c r="B31" s="56" t="s">
        <v>290</v>
      </c>
      <c r="C31" s="57" t="s">
        <v>290</v>
      </c>
    </row>
    <row r="32" spans="2:3" ht="14" thickBot="1">
      <c r="B32" s="56" t="s">
        <v>291</v>
      </c>
      <c r="C32" s="57" t="s">
        <v>291</v>
      </c>
    </row>
    <row r="33" spans="2:3">
      <c r="B33" s="50" t="s">
        <v>292</v>
      </c>
      <c r="C33" s="51" t="s">
        <v>293</v>
      </c>
    </row>
    <row r="34" spans="2:3">
      <c r="B34" s="52" t="s">
        <v>292</v>
      </c>
      <c r="C34" s="53" t="s">
        <v>294</v>
      </c>
    </row>
    <row r="35" spans="2:3">
      <c r="B35" s="52" t="s">
        <v>292</v>
      </c>
      <c r="C35" s="53" t="s">
        <v>295</v>
      </c>
    </row>
    <row r="36" spans="2:3" ht="14" thickBot="1">
      <c r="B36" s="54" t="s">
        <v>292</v>
      </c>
      <c r="C36" s="55" t="s">
        <v>296</v>
      </c>
    </row>
    <row r="37" spans="2:3">
      <c r="B37" s="50" t="s">
        <v>297</v>
      </c>
      <c r="C37" s="51" t="s">
        <v>298</v>
      </c>
    </row>
    <row r="38" spans="2:3">
      <c r="B38" s="52" t="s">
        <v>297</v>
      </c>
      <c r="C38" s="53" t="s">
        <v>299</v>
      </c>
    </row>
    <row r="39" spans="2:3" ht="14" thickBot="1">
      <c r="B39" s="54" t="s">
        <v>297</v>
      </c>
      <c r="C39" s="55" t="s">
        <v>300</v>
      </c>
    </row>
    <row r="40" spans="2:3">
      <c r="B40" s="50" t="s">
        <v>301</v>
      </c>
      <c r="C40" s="51" t="s">
        <v>302</v>
      </c>
    </row>
    <row r="41" spans="2:3" ht="14" thickBot="1">
      <c r="B41" s="54" t="s">
        <v>301</v>
      </c>
      <c r="C41" s="55" t="s">
        <v>303</v>
      </c>
    </row>
    <row r="42" spans="2:3">
      <c r="B42" s="50" t="s">
        <v>304</v>
      </c>
      <c r="C42" s="51" t="s">
        <v>305</v>
      </c>
    </row>
    <row r="43" spans="2:3" ht="14" thickBot="1">
      <c r="B43" s="54" t="s">
        <v>304</v>
      </c>
      <c r="C43" s="55" t="s">
        <v>306</v>
      </c>
    </row>
    <row r="44" spans="2:3" ht="14" thickBot="1">
      <c r="B44" s="56" t="s">
        <v>307</v>
      </c>
      <c r="C44" s="57" t="s">
        <v>307</v>
      </c>
    </row>
    <row r="45" spans="2:3" ht="14" thickBot="1">
      <c r="B45" s="56" t="s">
        <v>308</v>
      </c>
      <c r="C45" s="57" t="s">
        <v>308</v>
      </c>
    </row>
    <row r="46" spans="2:3" ht="14" thickBot="1">
      <c r="B46" s="56" t="s">
        <v>309</v>
      </c>
      <c r="C46" s="57" t="s">
        <v>309</v>
      </c>
    </row>
    <row r="47" spans="2:3" ht="14" thickBot="1">
      <c r="B47" s="56" t="s">
        <v>310</v>
      </c>
      <c r="C47" s="57" t="s">
        <v>310</v>
      </c>
    </row>
    <row r="48" spans="2:3">
      <c r="B48" s="50" t="s">
        <v>311</v>
      </c>
      <c r="C48" s="51" t="s">
        <v>312</v>
      </c>
    </row>
    <row r="49" spans="2:3">
      <c r="B49" s="52" t="s">
        <v>311</v>
      </c>
      <c r="C49" s="53" t="s">
        <v>313</v>
      </c>
    </row>
    <row r="50" spans="2:3">
      <c r="B50" s="52" t="s">
        <v>311</v>
      </c>
      <c r="C50" s="53" t="s">
        <v>314</v>
      </c>
    </row>
    <row r="51" spans="2:3">
      <c r="B51" s="52" t="s">
        <v>311</v>
      </c>
      <c r="C51" s="53" t="s">
        <v>315</v>
      </c>
    </row>
    <row r="52" spans="2:3">
      <c r="B52" s="52" t="s">
        <v>311</v>
      </c>
      <c r="C52" s="53" t="s">
        <v>316</v>
      </c>
    </row>
    <row r="53" spans="2:3" ht="14" thickBot="1">
      <c r="B53" s="54" t="s">
        <v>311</v>
      </c>
      <c r="C53" s="55" t="s">
        <v>317</v>
      </c>
    </row>
    <row r="54" spans="2:3">
      <c r="B54" s="50" t="s">
        <v>318</v>
      </c>
      <c r="C54" s="51" t="s">
        <v>319</v>
      </c>
    </row>
    <row r="55" spans="2:3">
      <c r="B55" s="52" t="s">
        <v>318</v>
      </c>
      <c r="C55" s="53" t="s">
        <v>320</v>
      </c>
    </row>
    <row r="56" spans="2:3" ht="14" thickBot="1">
      <c r="B56" s="54" t="s">
        <v>318</v>
      </c>
      <c r="C56" s="55" t="s">
        <v>321</v>
      </c>
    </row>
    <row r="57" spans="2:3">
      <c r="B57" s="50" t="s">
        <v>322</v>
      </c>
      <c r="C57" s="51" t="s">
        <v>322</v>
      </c>
    </row>
    <row r="58" spans="2:3">
      <c r="B58" s="52" t="s">
        <v>322</v>
      </c>
      <c r="C58" s="53" t="s">
        <v>323</v>
      </c>
    </row>
    <row r="59" spans="2:3">
      <c r="B59" s="52" t="s">
        <v>322</v>
      </c>
      <c r="C59" s="53" t="s">
        <v>324</v>
      </c>
    </row>
    <row r="60" spans="2:3">
      <c r="B60" s="52" t="s">
        <v>322</v>
      </c>
      <c r="C60" s="53" t="s">
        <v>325</v>
      </c>
    </row>
    <row r="61" spans="2:3" ht="14" thickBot="1">
      <c r="B61" s="54" t="s">
        <v>322</v>
      </c>
      <c r="C61" s="55" t="s">
        <v>326</v>
      </c>
    </row>
    <row r="62" spans="2:3">
      <c r="B62" s="50" t="s">
        <v>327</v>
      </c>
      <c r="C62" s="51" t="s">
        <v>328</v>
      </c>
    </row>
    <row r="63" spans="2:3">
      <c r="B63" s="52" t="s">
        <v>327</v>
      </c>
      <c r="C63" s="53" t="s">
        <v>329</v>
      </c>
    </row>
    <row r="64" spans="2:3">
      <c r="B64" s="52" t="s">
        <v>327</v>
      </c>
      <c r="C64" s="53" t="s">
        <v>330</v>
      </c>
    </row>
    <row r="65" spans="2:3">
      <c r="B65" s="52" t="s">
        <v>327</v>
      </c>
      <c r="C65" s="53" t="s">
        <v>331</v>
      </c>
    </row>
    <row r="66" spans="2:3" ht="14" thickBot="1">
      <c r="B66" s="54" t="s">
        <v>327</v>
      </c>
      <c r="C66" s="55" t="s">
        <v>332</v>
      </c>
    </row>
    <row r="67" spans="2:3" ht="14" thickBot="1">
      <c r="B67" s="56" t="s">
        <v>333</v>
      </c>
      <c r="C67" s="57" t="s">
        <v>333</v>
      </c>
    </row>
    <row r="68" spans="2:3" ht="14" thickBot="1">
      <c r="B68" s="56" t="s">
        <v>334</v>
      </c>
      <c r="C68" s="57" t="s">
        <v>335</v>
      </c>
    </row>
    <row r="69" spans="2:3">
      <c r="B69" s="50" t="s">
        <v>336</v>
      </c>
      <c r="C69" s="51" t="s">
        <v>337</v>
      </c>
    </row>
    <row r="70" spans="2:3">
      <c r="B70" s="52" t="s">
        <v>336</v>
      </c>
      <c r="C70" s="53" t="s">
        <v>338</v>
      </c>
    </row>
    <row r="71" spans="2:3">
      <c r="B71" s="52" t="s">
        <v>336</v>
      </c>
      <c r="C71" s="53" t="s">
        <v>339</v>
      </c>
    </row>
    <row r="72" spans="2:3">
      <c r="B72" s="52" t="s">
        <v>336</v>
      </c>
      <c r="C72" s="53" t="s">
        <v>340</v>
      </c>
    </row>
    <row r="73" spans="2:3">
      <c r="B73" s="52" t="s">
        <v>336</v>
      </c>
      <c r="C73" s="53" t="s">
        <v>341</v>
      </c>
    </row>
    <row r="74" spans="2:3">
      <c r="B74" s="52" t="s">
        <v>336</v>
      </c>
      <c r="C74" s="53" t="s">
        <v>342</v>
      </c>
    </row>
    <row r="75" spans="2:3" ht="14" thickBot="1">
      <c r="B75" s="54" t="s">
        <v>336</v>
      </c>
      <c r="C75" s="55" t="s">
        <v>343</v>
      </c>
    </row>
    <row r="76" spans="2:3">
      <c r="B76" s="50" t="s">
        <v>344</v>
      </c>
      <c r="C76" s="51" t="s">
        <v>344</v>
      </c>
    </row>
    <row r="77" spans="2:3" ht="14" thickBot="1">
      <c r="B77" s="58" t="s">
        <v>344</v>
      </c>
      <c r="C77" s="59" t="s">
        <v>345</v>
      </c>
    </row>
    <row r="78" spans="2:3">
      <c r="B78" s="50" t="s">
        <v>346</v>
      </c>
      <c r="C78" s="51" t="s">
        <v>347</v>
      </c>
    </row>
    <row r="79" spans="2:3">
      <c r="B79" s="52" t="s">
        <v>346</v>
      </c>
      <c r="C79" s="53" t="s">
        <v>348</v>
      </c>
    </row>
    <row r="80" spans="2:3">
      <c r="B80" s="52" t="s">
        <v>346</v>
      </c>
      <c r="C80" s="53" t="s">
        <v>349</v>
      </c>
    </row>
    <row r="81" spans="2:3">
      <c r="B81" s="52" t="s">
        <v>346</v>
      </c>
      <c r="C81" s="53" t="s">
        <v>350</v>
      </c>
    </row>
    <row r="82" spans="2:3">
      <c r="B82" s="52" t="s">
        <v>346</v>
      </c>
      <c r="C82" s="53" t="s">
        <v>351</v>
      </c>
    </row>
    <row r="83" spans="2:3">
      <c r="B83" s="52" t="s">
        <v>346</v>
      </c>
      <c r="C83" s="53" t="s">
        <v>352</v>
      </c>
    </row>
    <row r="84" spans="2:3" ht="14" thickBot="1">
      <c r="B84" s="54" t="s">
        <v>346</v>
      </c>
      <c r="C84" s="55" t="s">
        <v>353</v>
      </c>
    </row>
    <row r="85" spans="2:3">
      <c r="B85" s="50" t="s">
        <v>354</v>
      </c>
      <c r="C85" s="51" t="s">
        <v>354</v>
      </c>
    </row>
    <row r="86" spans="2:3">
      <c r="B86" s="52" t="s">
        <v>354</v>
      </c>
      <c r="C86" s="53" t="s">
        <v>355</v>
      </c>
    </row>
    <row r="87" spans="2:3" ht="14" thickBot="1">
      <c r="B87" s="54" t="s">
        <v>354</v>
      </c>
      <c r="C87" s="55" t="s">
        <v>356</v>
      </c>
    </row>
    <row r="88" spans="2:3">
      <c r="B88" s="50" t="s">
        <v>357</v>
      </c>
      <c r="C88" s="51" t="s">
        <v>357</v>
      </c>
    </row>
    <row r="89" spans="2:3" ht="14" thickBot="1">
      <c r="B89" s="54" t="s">
        <v>357</v>
      </c>
      <c r="C89" s="55" t="s">
        <v>358</v>
      </c>
    </row>
    <row r="90" spans="2:3">
      <c r="B90" s="50" t="s">
        <v>359</v>
      </c>
      <c r="C90" s="51" t="s">
        <v>360</v>
      </c>
    </row>
    <row r="91" spans="2:3">
      <c r="B91" s="52" t="s">
        <v>359</v>
      </c>
      <c r="C91" s="53" t="s">
        <v>361</v>
      </c>
    </row>
    <row r="92" spans="2:3">
      <c r="B92" s="52" t="s">
        <v>359</v>
      </c>
      <c r="C92" s="53" t="s">
        <v>362</v>
      </c>
    </row>
    <row r="93" spans="2:3" ht="14" thickBot="1">
      <c r="B93" s="54" t="s">
        <v>359</v>
      </c>
      <c r="C93" s="55" t="s">
        <v>363</v>
      </c>
    </row>
    <row r="94" spans="2:3">
      <c r="B94" s="50" t="s">
        <v>364</v>
      </c>
      <c r="C94" s="51" t="s">
        <v>364</v>
      </c>
    </row>
    <row r="95" spans="2:3">
      <c r="B95" s="52" t="s">
        <v>364</v>
      </c>
      <c r="C95" s="53" t="s">
        <v>365</v>
      </c>
    </row>
    <row r="96" spans="2:3">
      <c r="B96" s="52" t="s">
        <v>364</v>
      </c>
      <c r="C96" s="53" t="s">
        <v>366</v>
      </c>
    </row>
    <row r="97" spans="2:3" ht="14" thickBot="1">
      <c r="B97" s="54" t="s">
        <v>364</v>
      </c>
      <c r="C97" s="55" t="s">
        <v>367</v>
      </c>
    </row>
    <row r="98" spans="2:3">
      <c r="B98" s="50" t="s">
        <v>368</v>
      </c>
      <c r="C98" s="51" t="s">
        <v>369</v>
      </c>
    </row>
    <row r="99" spans="2:3">
      <c r="B99" s="52" t="s">
        <v>368</v>
      </c>
      <c r="C99" s="53" t="s">
        <v>370</v>
      </c>
    </row>
    <row r="100" spans="2:3">
      <c r="B100" s="52" t="s">
        <v>368</v>
      </c>
      <c r="C100" s="53" t="s">
        <v>371</v>
      </c>
    </row>
    <row r="101" spans="2:3">
      <c r="B101" s="52" t="s">
        <v>368</v>
      </c>
      <c r="C101" s="53" t="s">
        <v>372</v>
      </c>
    </row>
    <row r="102" spans="2:3" ht="14" thickBot="1">
      <c r="B102" s="54" t="s">
        <v>368</v>
      </c>
      <c r="C102" s="55" t="s">
        <v>373</v>
      </c>
    </row>
    <row r="103" spans="2:3" ht="14" thickBot="1">
      <c r="B103" s="60" t="s">
        <v>374</v>
      </c>
      <c r="C103" s="61" t="s">
        <v>374</v>
      </c>
    </row>
    <row r="104" spans="2:3">
      <c r="B104" s="50" t="s">
        <v>375</v>
      </c>
      <c r="C104" s="51" t="s">
        <v>376</v>
      </c>
    </row>
    <row r="105" spans="2:3">
      <c r="B105" s="52" t="s">
        <v>375</v>
      </c>
      <c r="C105" s="53" t="s">
        <v>377</v>
      </c>
    </row>
    <row r="106" spans="2:3">
      <c r="B106" s="52" t="s">
        <v>375</v>
      </c>
      <c r="C106" s="53" t="s">
        <v>378</v>
      </c>
    </row>
    <row r="107" spans="2:3">
      <c r="B107" s="52" t="s">
        <v>375</v>
      </c>
      <c r="C107" s="53" t="s">
        <v>379</v>
      </c>
    </row>
    <row r="108" spans="2:3">
      <c r="B108" s="52" t="s">
        <v>375</v>
      </c>
      <c r="C108" s="53" t="s">
        <v>380</v>
      </c>
    </row>
    <row r="109" spans="2:3" ht="14" thickBot="1">
      <c r="B109" s="54" t="s">
        <v>375</v>
      </c>
      <c r="C109" s="55" t="s">
        <v>381</v>
      </c>
    </row>
    <row r="110" spans="2:3">
      <c r="B110" s="50" t="s">
        <v>382</v>
      </c>
      <c r="C110" s="51" t="s">
        <v>383</v>
      </c>
    </row>
    <row r="111" spans="2:3">
      <c r="B111" s="62" t="s">
        <v>382</v>
      </c>
      <c r="C111" s="53" t="s">
        <v>384</v>
      </c>
    </row>
    <row r="112" spans="2:3">
      <c r="B112" s="52" t="s">
        <v>382</v>
      </c>
      <c r="C112" s="53" t="s">
        <v>385</v>
      </c>
    </row>
    <row r="113" spans="2:3">
      <c r="B113" s="52" t="s">
        <v>382</v>
      </c>
      <c r="C113" s="53" t="s">
        <v>386</v>
      </c>
    </row>
    <row r="114" spans="2:3">
      <c r="B114" s="52" t="s">
        <v>382</v>
      </c>
      <c r="C114" s="53" t="s">
        <v>387</v>
      </c>
    </row>
    <row r="115" spans="2:3">
      <c r="B115" s="52" t="s">
        <v>382</v>
      </c>
      <c r="C115" s="53" t="s">
        <v>388</v>
      </c>
    </row>
    <row r="116" spans="2:3" ht="14" thickBot="1">
      <c r="B116" s="58" t="s">
        <v>382</v>
      </c>
      <c r="C116" s="59" t="s">
        <v>389</v>
      </c>
    </row>
    <row r="117" spans="2:3" ht="14" thickBot="1">
      <c r="B117" s="56" t="s">
        <v>390</v>
      </c>
      <c r="C117" s="57" t="s">
        <v>390</v>
      </c>
    </row>
    <row r="118" spans="2:3">
      <c r="B118" s="50" t="s">
        <v>391</v>
      </c>
      <c r="C118" s="51" t="s">
        <v>392</v>
      </c>
    </row>
    <row r="119" spans="2:3">
      <c r="B119" s="52" t="s">
        <v>391</v>
      </c>
      <c r="C119" s="53" t="s">
        <v>393</v>
      </c>
    </row>
    <row r="120" spans="2:3" ht="14" thickBot="1">
      <c r="B120" s="54" t="s">
        <v>391</v>
      </c>
      <c r="C120" s="55" t="s">
        <v>394</v>
      </c>
    </row>
    <row r="121" spans="2:3">
      <c r="B121" s="50" t="s">
        <v>395</v>
      </c>
      <c r="C121" s="63" t="s">
        <v>396</v>
      </c>
    </row>
    <row r="122" spans="2:3">
      <c r="B122" s="52" t="s">
        <v>395</v>
      </c>
      <c r="C122" s="64" t="s">
        <v>397</v>
      </c>
    </row>
    <row r="123" spans="2:3">
      <c r="B123" s="52" t="s">
        <v>395</v>
      </c>
      <c r="C123" s="64" t="s">
        <v>398</v>
      </c>
    </row>
    <row r="124" spans="2:3">
      <c r="B124" s="52" t="s">
        <v>395</v>
      </c>
      <c r="C124" s="64" t="s">
        <v>399</v>
      </c>
    </row>
    <row r="125" spans="2:3">
      <c r="B125" s="52" t="s">
        <v>395</v>
      </c>
      <c r="C125" s="64" t="s">
        <v>400</v>
      </c>
    </row>
    <row r="126" spans="2:3" ht="14" thickBot="1">
      <c r="B126" s="54" t="s">
        <v>395</v>
      </c>
      <c r="C126" s="65" t="s">
        <v>401</v>
      </c>
    </row>
    <row r="127" spans="2:3">
      <c r="B127" s="50" t="s">
        <v>402</v>
      </c>
      <c r="C127" s="51" t="s">
        <v>403</v>
      </c>
    </row>
    <row r="128" spans="2:3">
      <c r="B128" s="52" t="s">
        <v>402</v>
      </c>
      <c r="C128" s="53" t="s">
        <v>404</v>
      </c>
    </row>
    <row r="129" spans="2:3">
      <c r="B129" s="52" t="s">
        <v>402</v>
      </c>
      <c r="C129" s="53" t="s">
        <v>405</v>
      </c>
    </row>
    <row r="130" spans="2:3" ht="14" thickBot="1">
      <c r="B130" s="54" t="s">
        <v>402</v>
      </c>
      <c r="C130" s="55" t="s">
        <v>406</v>
      </c>
    </row>
    <row r="131" spans="2:3">
      <c r="B131" s="50" t="s">
        <v>407</v>
      </c>
      <c r="C131" s="51" t="s">
        <v>408</v>
      </c>
    </row>
    <row r="132" spans="2:3">
      <c r="B132" s="52" t="s">
        <v>407</v>
      </c>
      <c r="C132" s="53" t="s">
        <v>409</v>
      </c>
    </row>
    <row r="133" spans="2:3">
      <c r="B133" s="52" t="s">
        <v>407</v>
      </c>
      <c r="C133" s="53" t="s">
        <v>410</v>
      </c>
    </row>
    <row r="134" spans="2:3">
      <c r="B134" s="52" t="s">
        <v>407</v>
      </c>
      <c r="C134" s="53" t="s">
        <v>411</v>
      </c>
    </row>
    <row r="135" spans="2:3" ht="14" thickBot="1">
      <c r="B135" s="54" t="s">
        <v>407</v>
      </c>
      <c r="C135" s="55" t="s">
        <v>412</v>
      </c>
    </row>
    <row r="136" spans="2:3">
      <c r="B136" s="50" t="s">
        <v>413</v>
      </c>
      <c r="C136" s="51" t="s">
        <v>414</v>
      </c>
    </row>
    <row r="137" spans="2:3">
      <c r="B137" s="52" t="s">
        <v>413</v>
      </c>
      <c r="C137" s="53" t="s">
        <v>415</v>
      </c>
    </row>
    <row r="138" spans="2:3">
      <c r="B138" s="52" t="s">
        <v>413</v>
      </c>
      <c r="C138" s="53" t="s">
        <v>416</v>
      </c>
    </row>
    <row r="139" spans="2:3">
      <c r="B139" s="52" t="s">
        <v>413</v>
      </c>
      <c r="C139" s="53" t="s">
        <v>417</v>
      </c>
    </row>
    <row r="140" spans="2:3">
      <c r="B140" s="52" t="s">
        <v>413</v>
      </c>
      <c r="C140" s="53" t="s">
        <v>418</v>
      </c>
    </row>
    <row r="141" spans="2:3">
      <c r="B141" s="52" t="s">
        <v>413</v>
      </c>
      <c r="C141" s="53" t="s">
        <v>419</v>
      </c>
    </row>
    <row r="142" spans="2:3" ht="14" thickBot="1">
      <c r="B142" s="54" t="s">
        <v>413</v>
      </c>
      <c r="C142" s="55" t="s">
        <v>420</v>
      </c>
    </row>
    <row r="143" spans="2:3">
      <c r="B143" s="50" t="s">
        <v>421</v>
      </c>
      <c r="C143" s="51" t="s">
        <v>422</v>
      </c>
    </row>
    <row r="144" spans="2:3">
      <c r="B144" s="52" t="s">
        <v>421</v>
      </c>
      <c r="C144" s="53" t="s">
        <v>423</v>
      </c>
    </row>
    <row r="145" spans="2:3">
      <c r="B145" s="52" t="s">
        <v>421</v>
      </c>
      <c r="C145" s="53" t="s">
        <v>424</v>
      </c>
    </row>
    <row r="146" spans="2:3">
      <c r="B146" s="52" t="s">
        <v>421</v>
      </c>
      <c r="C146" s="53" t="s">
        <v>425</v>
      </c>
    </row>
    <row r="147" spans="2:3">
      <c r="B147" s="52" t="s">
        <v>421</v>
      </c>
      <c r="C147" s="53" t="s">
        <v>426</v>
      </c>
    </row>
    <row r="148" spans="2:3">
      <c r="B148" s="52" t="s">
        <v>421</v>
      </c>
      <c r="C148" s="53" t="s">
        <v>427</v>
      </c>
    </row>
    <row r="149" spans="2:3" ht="14" thickBot="1">
      <c r="B149" s="54" t="s">
        <v>421</v>
      </c>
      <c r="C149" s="55" t="s">
        <v>428</v>
      </c>
    </row>
    <row r="150" spans="2:3">
      <c r="B150" s="50" t="s">
        <v>429</v>
      </c>
      <c r="C150" s="51" t="s">
        <v>430</v>
      </c>
    </row>
    <row r="151" spans="2:3">
      <c r="B151" s="52" t="s">
        <v>429</v>
      </c>
      <c r="C151" s="53" t="s">
        <v>431</v>
      </c>
    </row>
    <row r="152" spans="2:3">
      <c r="B152" s="52" t="s">
        <v>429</v>
      </c>
      <c r="C152" s="53" t="s">
        <v>432</v>
      </c>
    </row>
    <row r="153" spans="2:3">
      <c r="B153" s="52" t="s">
        <v>429</v>
      </c>
      <c r="C153" s="53" t="s">
        <v>433</v>
      </c>
    </row>
    <row r="154" spans="2:3">
      <c r="B154" s="52" t="s">
        <v>429</v>
      </c>
      <c r="C154" s="53" t="s">
        <v>434</v>
      </c>
    </row>
    <row r="155" spans="2:3" ht="14" thickBot="1">
      <c r="B155" s="54" t="s">
        <v>429</v>
      </c>
      <c r="C155" s="55" t="s">
        <v>435</v>
      </c>
    </row>
    <row r="156" spans="2:3">
      <c r="B156" s="50" t="s">
        <v>436</v>
      </c>
      <c r="C156" s="51" t="s">
        <v>437</v>
      </c>
    </row>
    <row r="157" spans="2:3">
      <c r="B157" s="52" t="s">
        <v>436</v>
      </c>
      <c r="C157" s="53" t="s">
        <v>438</v>
      </c>
    </row>
    <row r="158" spans="2:3">
      <c r="B158" s="52" t="s">
        <v>436</v>
      </c>
      <c r="C158" s="53" t="s">
        <v>439</v>
      </c>
    </row>
    <row r="159" spans="2:3" ht="14" thickBot="1">
      <c r="B159" s="54" t="s">
        <v>436</v>
      </c>
      <c r="C159" s="55" t="s">
        <v>440</v>
      </c>
    </row>
    <row r="160" spans="2:3">
      <c r="B160" s="50" t="s">
        <v>441</v>
      </c>
      <c r="C160" s="51" t="s">
        <v>442</v>
      </c>
    </row>
    <row r="161" spans="2:3">
      <c r="B161" s="52" t="s">
        <v>441</v>
      </c>
      <c r="C161" s="53" t="s">
        <v>443</v>
      </c>
    </row>
    <row r="162" spans="2:3">
      <c r="B162" s="52" t="s">
        <v>441</v>
      </c>
      <c r="C162" s="53" t="s">
        <v>444</v>
      </c>
    </row>
    <row r="163" spans="2:3">
      <c r="B163" s="52" t="s">
        <v>441</v>
      </c>
      <c r="C163" s="53" t="s">
        <v>445</v>
      </c>
    </row>
    <row r="164" spans="2:3">
      <c r="B164" s="52" t="s">
        <v>441</v>
      </c>
      <c r="C164" s="53" t="s">
        <v>446</v>
      </c>
    </row>
    <row r="165" spans="2:3" ht="14" thickBot="1">
      <c r="B165" s="54" t="s">
        <v>441</v>
      </c>
      <c r="C165" s="55" t="s">
        <v>447</v>
      </c>
    </row>
    <row r="166" spans="2:3">
      <c r="B166" s="50" t="s">
        <v>448</v>
      </c>
      <c r="C166" s="51" t="s">
        <v>449</v>
      </c>
    </row>
    <row r="167" spans="2:3">
      <c r="B167" s="52" t="s">
        <v>448</v>
      </c>
      <c r="C167" s="53" t="s">
        <v>450</v>
      </c>
    </row>
    <row r="168" spans="2:3">
      <c r="B168" s="52" t="s">
        <v>448</v>
      </c>
      <c r="C168" s="53" t="s">
        <v>451</v>
      </c>
    </row>
    <row r="169" spans="2:3" ht="14" thickBot="1">
      <c r="B169" s="54" t="s">
        <v>448</v>
      </c>
      <c r="C169" s="55" t="s">
        <v>452</v>
      </c>
    </row>
    <row r="170" spans="2:3">
      <c r="B170" s="50" t="s">
        <v>453</v>
      </c>
      <c r="C170" s="51" t="s">
        <v>454</v>
      </c>
    </row>
    <row r="171" spans="2:3">
      <c r="B171" s="52" t="s">
        <v>453</v>
      </c>
      <c r="C171" s="53" t="s">
        <v>455</v>
      </c>
    </row>
    <row r="172" spans="2:3">
      <c r="B172" s="52" t="s">
        <v>453</v>
      </c>
      <c r="C172" s="53" t="s">
        <v>456</v>
      </c>
    </row>
    <row r="173" spans="2:3">
      <c r="B173" s="52" t="s">
        <v>453</v>
      </c>
      <c r="C173" s="53" t="s">
        <v>457</v>
      </c>
    </row>
    <row r="174" spans="2:3">
      <c r="B174" s="52" t="s">
        <v>453</v>
      </c>
      <c r="C174" s="53" t="s">
        <v>458</v>
      </c>
    </row>
    <row r="175" spans="2:3">
      <c r="B175" s="52" t="s">
        <v>453</v>
      </c>
      <c r="C175" s="53" t="s">
        <v>459</v>
      </c>
    </row>
    <row r="176" spans="2:3" ht="14" thickBot="1">
      <c r="B176" s="54" t="s">
        <v>453</v>
      </c>
      <c r="C176" s="55" t="s">
        <v>460</v>
      </c>
    </row>
    <row r="177" spans="2:3">
      <c r="B177" s="50" t="s">
        <v>461</v>
      </c>
      <c r="C177" s="51" t="s">
        <v>462</v>
      </c>
    </row>
    <row r="178" spans="2:3">
      <c r="B178" s="52" t="s">
        <v>461</v>
      </c>
      <c r="C178" s="53" t="s">
        <v>463</v>
      </c>
    </row>
    <row r="179" spans="2:3">
      <c r="B179" s="52" t="s">
        <v>461</v>
      </c>
      <c r="C179" s="53" t="s">
        <v>464</v>
      </c>
    </row>
    <row r="180" spans="2:3">
      <c r="B180" s="52" t="s">
        <v>461</v>
      </c>
      <c r="C180" s="53" t="s">
        <v>465</v>
      </c>
    </row>
    <row r="181" spans="2:3">
      <c r="B181" s="52" t="s">
        <v>461</v>
      </c>
      <c r="C181" s="53" t="s">
        <v>466</v>
      </c>
    </row>
    <row r="182" spans="2:3" ht="14" thickBot="1">
      <c r="B182" s="54" t="s">
        <v>461</v>
      </c>
      <c r="C182" s="55" t="s">
        <v>467</v>
      </c>
    </row>
    <row r="183" spans="2:3">
      <c r="B183" s="50" t="s">
        <v>468</v>
      </c>
      <c r="C183" s="51" t="s">
        <v>469</v>
      </c>
    </row>
    <row r="184" spans="2:3">
      <c r="B184" s="52" t="s">
        <v>468</v>
      </c>
      <c r="C184" s="53" t="s">
        <v>470</v>
      </c>
    </row>
    <row r="185" spans="2:3">
      <c r="B185" s="52" t="s">
        <v>468</v>
      </c>
      <c r="C185" s="53" t="s">
        <v>471</v>
      </c>
    </row>
    <row r="186" spans="2:3">
      <c r="B186" s="52" t="s">
        <v>468</v>
      </c>
      <c r="C186" s="53" t="s">
        <v>472</v>
      </c>
    </row>
    <row r="187" spans="2:3">
      <c r="B187" s="52" t="s">
        <v>468</v>
      </c>
      <c r="C187" s="53" t="s">
        <v>473</v>
      </c>
    </row>
    <row r="188" spans="2:3">
      <c r="B188" s="52" t="s">
        <v>468</v>
      </c>
      <c r="C188" s="53" t="s">
        <v>474</v>
      </c>
    </row>
    <row r="189" spans="2:3" ht="14" thickBot="1">
      <c r="B189" s="54" t="s">
        <v>468</v>
      </c>
      <c r="C189" s="55" t="s">
        <v>475</v>
      </c>
    </row>
    <row r="190" spans="2:3">
      <c r="B190" s="50" t="s">
        <v>476</v>
      </c>
      <c r="C190" s="51" t="s">
        <v>476</v>
      </c>
    </row>
    <row r="191" spans="2:3" ht="14" thickBot="1">
      <c r="B191" s="54" t="s">
        <v>476</v>
      </c>
      <c r="C191" s="55" t="s">
        <v>477</v>
      </c>
    </row>
    <row r="192" spans="2:3">
      <c r="B192" s="50" t="s">
        <v>478</v>
      </c>
      <c r="C192" s="51" t="s">
        <v>479</v>
      </c>
    </row>
    <row r="193" spans="2:3">
      <c r="B193" s="52" t="s">
        <v>478</v>
      </c>
      <c r="C193" s="53" t="s">
        <v>480</v>
      </c>
    </row>
    <row r="194" spans="2:3">
      <c r="B194" s="52" t="s">
        <v>478</v>
      </c>
      <c r="C194" s="53" t="s">
        <v>481</v>
      </c>
    </row>
    <row r="195" spans="2:3">
      <c r="B195" s="52" t="s">
        <v>478</v>
      </c>
      <c r="C195" s="53" t="s">
        <v>482</v>
      </c>
    </row>
    <row r="196" spans="2:3" ht="14" thickBot="1">
      <c r="B196" s="54" t="s">
        <v>478</v>
      </c>
      <c r="C196" s="55" t="s">
        <v>483</v>
      </c>
    </row>
    <row r="197" spans="2:3">
      <c r="B197" s="50" t="s">
        <v>484</v>
      </c>
      <c r="C197" s="51" t="s">
        <v>485</v>
      </c>
    </row>
    <row r="198" spans="2:3">
      <c r="B198" s="52" t="s">
        <v>484</v>
      </c>
      <c r="C198" s="53" t="s">
        <v>486</v>
      </c>
    </row>
    <row r="199" spans="2:3">
      <c r="B199" s="52" t="s">
        <v>484</v>
      </c>
      <c r="C199" s="53" t="s">
        <v>487</v>
      </c>
    </row>
    <row r="200" spans="2:3">
      <c r="B200" s="52" t="s">
        <v>484</v>
      </c>
      <c r="C200" s="53" t="s">
        <v>488</v>
      </c>
    </row>
    <row r="201" spans="2:3" ht="14" thickBot="1">
      <c r="B201" s="54" t="s">
        <v>484</v>
      </c>
      <c r="C201" s="55" t="s">
        <v>489</v>
      </c>
    </row>
    <row r="202" spans="2:3">
      <c r="B202" s="50" t="s">
        <v>490</v>
      </c>
      <c r="C202" s="51" t="s">
        <v>491</v>
      </c>
    </row>
    <row r="203" spans="2:3" ht="14" thickBot="1">
      <c r="B203" s="54" t="s">
        <v>490</v>
      </c>
      <c r="C203" s="55" t="s">
        <v>492</v>
      </c>
    </row>
    <row r="204" spans="2:3">
      <c r="B204" s="50" t="s">
        <v>493</v>
      </c>
      <c r="C204" s="51" t="s">
        <v>494</v>
      </c>
    </row>
    <row r="205" spans="2:3" ht="14" thickBot="1">
      <c r="B205" s="54" t="s">
        <v>493</v>
      </c>
      <c r="C205" s="55" t="s">
        <v>495</v>
      </c>
    </row>
    <row r="206" spans="2:3" ht="14" thickBot="1">
      <c r="B206" s="56" t="s">
        <v>496</v>
      </c>
      <c r="C206" s="57" t="s">
        <v>496</v>
      </c>
    </row>
    <row r="207" spans="2:3">
      <c r="B207" s="50" t="s">
        <v>497</v>
      </c>
      <c r="C207" s="51" t="s">
        <v>498</v>
      </c>
    </row>
    <row r="208" spans="2:3">
      <c r="B208" s="52" t="s">
        <v>497</v>
      </c>
      <c r="C208" s="53" t="s">
        <v>499</v>
      </c>
    </row>
    <row r="209" spans="2:3" ht="14" thickBot="1">
      <c r="B209" s="54" t="s">
        <v>497</v>
      </c>
      <c r="C209" s="55" t="s">
        <v>500</v>
      </c>
    </row>
    <row r="210" spans="2:3">
      <c r="B210" s="50" t="s">
        <v>501</v>
      </c>
      <c r="C210" s="51" t="s">
        <v>502</v>
      </c>
    </row>
    <row r="211" spans="2:3">
      <c r="B211" s="52" t="s">
        <v>501</v>
      </c>
      <c r="C211" s="53" t="s">
        <v>503</v>
      </c>
    </row>
    <row r="212" spans="2:3">
      <c r="B212" s="52" t="s">
        <v>501</v>
      </c>
      <c r="C212" s="53" t="s">
        <v>504</v>
      </c>
    </row>
    <row r="213" spans="2:3">
      <c r="B213" s="52" t="s">
        <v>501</v>
      </c>
      <c r="C213" s="53" t="s">
        <v>505</v>
      </c>
    </row>
    <row r="214" spans="2:3" ht="14" thickBot="1">
      <c r="B214" s="54" t="s">
        <v>501</v>
      </c>
      <c r="C214" s="55" t="s">
        <v>506</v>
      </c>
    </row>
    <row r="215" spans="2:3">
      <c r="B215" s="50" t="s">
        <v>507</v>
      </c>
      <c r="C215" s="51" t="s">
        <v>508</v>
      </c>
    </row>
    <row r="216" spans="2:3" ht="14" thickBot="1">
      <c r="B216" s="54" t="s">
        <v>507</v>
      </c>
      <c r="C216" s="55" t="s">
        <v>509</v>
      </c>
    </row>
    <row r="217" spans="2:3">
      <c r="B217" s="50" t="s">
        <v>510</v>
      </c>
      <c r="C217" s="51" t="s">
        <v>511</v>
      </c>
    </row>
    <row r="218" spans="2:3">
      <c r="B218" s="52" t="s">
        <v>510</v>
      </c>
      <c r="C218" s="53" t="s">
        <v>512</v>
      </c>
    </row>
    <row r="219" spans="2:3">
      <c r="B219" s="52" t="s">
        <v>510</v>
      </c>
      <c r="C219" s="53" t="s">
        <v>513</v>
      </c>
    </row>
    <row r="220" spans="2:3">
      <c r="B220" s="52" t="s">
        <v>510</v>
      </c>
      <c r="C220" s="53" t="s">
        <v>514</v>
      </c>
    </row>
    <row r="221" spans="2:3">
      <c r="B221" s="52" t="s">
        <v>510</v>
      </c>
      <c r="C221" s="53" t="s">
        <v>515</v>
      </c>
    </row>
    <row r="222" spans="2:3" ht="14" thickBot="1">
      <c r="B222" s="54" t="s">
        <v>510</v>
      </c>
      <c r="C222" s="55" t="s">
        <v>516</v>
      </c>
    </row>
    <row r="223" spans="2:3">
      <c r="B223" s="50" t="s">
        <v>517</v>
      </c>
      <c r="C223" s="51" t="s">
        <v>518</v>
      </c>
    </row>
    <row r="224" spans="2:3">
      <c r="B224" s="52" t="s">
        <v>517</v>
      </c>
      <c r="C224" s="53" t="s">
        <v>519</v>
      </c>
    </row>
    <row r="225" spans="2:3">
      <c r="B225" s="52" t="s">
        <v>517</v>
      </c>
      <c r="C225" s="53" t="s">
        <v>520</v>
      </c>
    </row>
    <row r="226" spans="2:3">
      <c r="B226" s="52" t="s">
        <v>517</v>
      </c>
      <c r="C226" s="53" t="s">
        <v>521</v>
      </c>
    </row>
    <row r="227" spans="2:3">
      <c r="B227" s="52" t="s">
        <v>517</v>
      </c>
      <c r="C227" s="53" t="s">
        <v>522</v>
      </c>
    </row>
    <row r="228" spans="2:3">
      <c r="B228" s="52" t="s">
        <v>517</v>
      </c>
      <c r="C228" s="53" t="s">
        <v>523</v>
      </c>
    </row>
    <row r="229" spans="2:3">
      <c r="B229" s="52" t="s">
        <v>517</v>
      </c>
      <c r="C229" s="53" t="s">
        <v>524</v>
      </c>
    </row>
    <row r="230" spans="2:3">
      <c r="B230" s="52" t="s">
        <v>517</v>
      </c>
      <c r="C230" s="53" t="s">
        <v>525</v>
      </c>
    </row>
    <row r="231" spans="2:3">
      <c r="B231" s="52" t="s">
        <v>517</v>
      </c>
      <c r="C231" s="53" t="s">
        <v>526</v>
      </c>
    </row>
    <row r="232" spans="2:3">
      <c r="B232" s="52" t="s">
        <v>517</v>
      </c>
      <c r="C232" s="53" t="s">
        <v>527</v>
      </c>
    </row>
    <row r="233" spans="2:3">
      <c r="B233" s="52" t="s">
        <v>517</v>
      </c>
      <c r="C233" s="53" t="s">
        <v>528</v>
      </c>
    </row>
    <row r="234" spans="2:3">
      <c r="B234" s="52" t="s">
        <v>517</v>
      </c>
      <c r="C234" s="53" t="s">
        <v>529</v>
      </c>
    </row>
    <row r="235" spans="2:3" ht="14" thickBot="1">
      <c r="B235" s="54" t="s">
        <v>517</v>
      </c>
      <c r="C235" s="55" t="s">
        <v>530</v>
      </c>
    </row>
    <row r="236" spans="2:3">
      <c r="B236" s="50" t="s">
        <v>531</v>
      </c>
      <c r="C236" s="51" t="s">
        <v>532</v>
      </c>
    </row>
    <row r="237" spans="2:3">
      <c r="B237" s="52" t="s">
        <v>531</v>
      </c>
      <c r="C237" s="53" t="s">
        <v>533</v>
      </c>
    </row>
    <row r="238" spans="2:3" ht="14" thickBot="1">
      <c r="B238" s="54" t="s">
        <v>531</v>
      </c>
      <c r="C238" s="55" t="s">
        <v>534</v>
      </c>
    </row>
    <row r="239" spans="2:3">
      <c r="B239" s="50" t="s">
        <v>535</v>
      </c>
      <c r="C239" s="51" t="s">
        <v>536</v>
      </c>
    </row>
    <row r="240" spans="2:3">
      <c r="B240" s="52" t="s">
        <v>535</v>
      </c>
      <c r="C240" s="53" t="s">
        <v>537</v>
      </c>
    </row>
    <row r="241" spans="2:3" ht="14" thickBot="1">
      <c r="B241" s="58" t="s">
        <v>535</v>
      </c>
      <c r="C241" s="55" t="s">
        <v>538</v>
      </c>
    </row>
    <row r="242" spans="2:3">
      <c r="B242" s="50" t="s">
        <v>539</v>
      </c>
      <c r="C242" s="51" t="s">
        <v>540</v>
      </c>
    </row>
    <row r="243" spans="2:3">
      <c r="B243" s="52" t="s">
        <v>539</v>
      </c>
      <c r="C243" s="53" t="s">
        <v>541</v>
      </c>
    </row>
    <row r="244" spans="2:3">
      <c r="B244" s="52" t="s">
        <v>539</v>
      </c>
      <c r="C244" s="53" t="s">
        <v>542</v>
      </c>
    </row>
    <row r="245" spans="2:3">
      <c r="B245" s="52" t="s">
        <v>539</v>
      </c>
      <c r="C245" s="53" t="s">
        <v>543</v>
      </c>
    </row>
    <row r="246" spans="2:3">
      <c r="B246" s="52" t="s">
        <v>539</v>
      </c>
      <c r="C246" s="53" t="s">
        <v>544</v>
      </c>
    </row>
    <row r="247" spans="2:3">
      <c r="B247" s="52" t="s">
        <v>539</v>
      </c>
      <c r="C247" s="53" t="s">
        <v>545</v>
      </c>
    </row>
    <row r="248" spans="2:3">
      <c r="B248" s="52" t="s">
        <v>539</v>
      </c>
      <c r="C248" s="53" t="s">
        <v>546</v>
      </c>
    </row>
    <row r="249" spans="2:3">
      <c r="B249" s="52" t="s">
        <v>539</v>
      </c>
      <c r="C249" s="53" t="s">
        <v>547</v>
      </c>
    </row>
    <row r="250" spans="2:3">
      <c r="B250" s="52" t="s">
        <v>539</v>
      </c>
      <c r="C250" s="53" t="s">
        <v>548</v>
      </c>
    </row>
    <row r="251" spans="2:3">
      <c r="B251" s="52" t="s">
        <v>539</v>
      </c>
      <c r="C251" s="53" t="s">
        <v>549</v>
      </c>
    </row>
    <row r="252" spans="2:3">
      <c r="B252" s="52" t="s">
        <v>539</v>
      </c>
      <c r="C252" s="53" t="s">
        <v>550</v>
      </c>
    </row>
    <row r="253" spans="2:3">
      <c r="B253" s="52" t="s">
        <v>539</v>
      </c>
      <c r="C253" s="53" t="s">
        <v>551</v>
      </c>
    </row>
    <row r="254" spans="2:3">
      <c r="B254" s="52" t="s">
        <v>539</v>
      </c>
      <c r="C254" s="53" t="s">
        <v>552</v>
      </c>
    </row>
    <row r="255" spans="2:3">
      <c r="B255" s="52" t="s">
        <v>539</v>
      </c>
      <c r="C255" s="53" t="s">
        <v>553</v>
      </c>
    </row>
    <row r="256" spans="2:3" ht="14" thickBot="1">
      <c r="B256" s="54" t="s">
        <v>539</v>
      </c>
      <c r="C256" s="55" t="s">
        <v>554</v>
      </c>
    </row>
    <row r="257" spans="2:3">
      <c r="B257" s="50" t="s">
        <v>555</v>
      </c>
      <c r="C257" s="51" t="s">
        <v>556</v>
      </c>
    </row>
    <row r="258" spans="2:3">
      <c r="B258" s="52" t="s">
        <v>555</v>
      </c>
      <c r="C258" s="53" t="s">
        <v>557</v>
      </c>
    </row>
    <row r="259" spans="2:3">
      <c r="B259" s="52" t="s">
        <v>555</v>
      </c>
      <c r="C259" s="53" t="s">
        <v>558</v>
      </c>
    </row>
    <row r="260" spans="2:3">
      <c r="B260" s="52" t="s">
        <v>555</v>
      </c>
      <c r="C260" s="53" t="s">
        <v>559</v>
      </c>
    </row>
    <row r="261" spans="2:3">
      <c r="B261" s="52" t="s">
        <v>555</v>
      </c>
      <c r="C261" s="53" t="s">
        <v>560</v>
      </c>
    </row>
    <row r="262" spans="2:3">
      <c r="B262" s="52" t="s">
        <v>555</v>
      </c>
      <c r="C262" s="53" t="s">
        <v>561</v>
      </c>
    </row>
    <row r="263" spans="2:3">
      <c r="B263" s="52" t="s">
        <v>555</v>
      </c>
      <c r="C263" s="53" t="s">
        <v>562</v>
      </c>
    </row>
    <row r="264" spans="2:3">
      <c r="B264" s="52" t="s">
        <v>555</v>
      </c>
      <c r="C264" s="53" t="s">
        <v>563</v>
      </c>
    </row>
    <row r="265" spans="2:3">
      <c r="B265" s="52" t="s">
        <v>555</v>
      </c>
      <c r="C265" s="53" t="s">
        <v>564</v>
      </c>
    </row>
    <row r="266" spans="2:3">
      <c r="B266" s="52" t="s">
        <v>555</v>
      </c>
      <c r="C266" s="53" t="s">
        <v>565</v>
      </c>
    </row>
    <row r="267" spans="2:3">
      <c r="B267" s="52" t="s">
        <v>555</v>
      </c>
      <c r="C267" s="53" t="s">
        <v>566</v>
      </c>
    </row>
    <row r="268" spans="2:3">
      <c r="B268" s="52" t="s">
        <v>555</v>
      </c>
      <c r="C268" s="53" t="s">
        <v>567</v>
      </c>
    </row>
    <row r="269" spans="2:3" ht="14" thickBot="1">
      <c r="B269" s="54" t="s">
        <v>555</v>
      </c>
      <c r="C269" s="55" t="s">
        <v>568</v>
      </c>
    </row>
    <row r="270" spans="2:3">
      <c r="B270" s="50" t="s">
        <v>569</v>
      </c>
      <c r="C270" s="51" t="s">
        <v>570</v>
      </c>
    </row>
    <row r="271" spans="2:3">
      <c r="B271" s="52" t="s">
        <v>569</v>
      </c>
      <c r="C271" s="53" t="s">
        <v>571</v>
      </c>
    </row>
    <row r="272" spans="2:3">
      <c r="B272" s="52" t="s">
        <v>569</v>
      </c>
      <c r="C272" s="53" t="s">
        <v>572</v>
      </c>
    </row>
    <row r="273" spans="2:3">
      <c r="B273" s="52" t="s">
        <v>569</v>
      </c>
      <c r="C273" s="53" t="s">
        <v>573</v>
      </c>
    </row>
    <row r="274" spans="2:3">
      <c r="B274" s="52" t="s">
        <v>569</v>
      </c>
      <c r="C274" s="53" t="s">
        <v>574</v>
      </c>
    </row>
    <row r="275" spans="2:3">
      <c r="B275" s="52" t="s">
        <v>569</v>
      </c>
      <c r="C275" s="53" t="s">
        <v>575</v>
      </c>
    </row>
    <row r="276" spans="2:3">
      <c r="B276" s="52" t="s">
        <v>569</v>
      </c>
      <c r="C276" s="53" t="s">
        <v>576</v>
      </c>
    </row>
    <row r="277" spans="2:3">
      <c r="B277" s="52" t="s">
        <v>569</v>
      </c>
      <c r="C277" s="53" t="s">
        <v>577</v>
      </c>
    </row>
    <row r="278" spans="2:3" ht="14" thickBot="1">
      <c r="B278" s="54" t="s">
        <v>569</v>
      </c>
      <c r="C278" s="55" t="s">
        <v>578</v>
      </c>
    </row>
    <row r="279" spans="2:3">
      <c r="B279" s="50" t="s">
        <v>579</v>
      </c>
      <c r="C279" s="51" t="s">
        <v>580</v>
      </c>
    </row>
    <row r="280" spans="2:3">
      <c r="B280" s="52" t="s">
        <v>579</v>
      </c>
      <c r="C280" s="53" t="s">
        <v>581</v>
      </c>
    </row>
    <row r="281" spans="2:3" ht="14" thickBot="1">
      <c r="B281" s="54" t="s">
        <v>579</v>
      </c>
      <c r="C281" s="55" t="s">
        <v>582</v>
      </c>
    </row>
    <row r="282" spans="2:3">
      <c r="B282" s="50" t="s">
        <v>583</v>
      </c>
      <c r="C282" s="51" t="s">
        <v>584</v>
      </c>
    </row>
    <row r="283" spans="2:3">
      <c r="B283" s="62" t="s">
        <v>583</v>
      </c>
      <c r="C283" s="66" t="s">
        <v>585</v>
      </c>
    </row>
    <row r="284" spans="2:3">
      <c r="B284" s="52" t="s">
        <v>583</v>
      </c>
      <c r="C284" s="53" t="s">
        <v>586</v>
      </c>
    </row>
    <row r="285" spans="2:3" ht="14" thickBot="1">
      <c r="B285" s="54" t="s">
        <v>583</v>
      </c>
      <c r="C285" s="55" t="s">
        <v>587</v>
      </c>
    </row>
  </sheetData>
  <customSheetViews>
    <customSheetView guid="{E0624EB1-8E89-4C6D-B311-89CC0F48B793}" hiddenRows="1">
      <pane ySplit="3" topLeftCell="A5" activePane="bottomLeft" state="frozen"/>
      <selection pane="bottomLeft" activeCell="B39" sqref="B39"/>
      <pageMargins left="0" right="0" top="0" bottom="0" header="0" footer="0"/>
      <pageSetup paperSize="9" orientation="portrait" r:id="rId1"/>
      <headerFooter alignWithMargins="0">
        <oddHeader>&amp;A</oddHeader>
        <oddFooter>Page &amp;P</oddFooter>
      </headerFooter>
    </customSheetView>
    <customSheetView guid="{60B658FF-8995-4732-960C-78FBAD34AA4D}" hiddenRows="1">
      <pane ySplit="3" topLeftCell="A5" activePane="bottomLeft" state="frozen"/>
      <selection pane="bottomLeft"/>
      <pageMargins left="0" right="0" top="0" bottom="0" header="0" footer="0"/>
      <pageSetup paperSize="9" orientation="portrait" r:id="rId2"/>
      <headerFooter alignWithMargins="0">
        <oddHeader>&amp;A</oddHeader>
        <oddFooter>Page &amp;P</oddFooter>
      </headerFooter>
    </customSheetView>
  </customSheetViews>
  <phoneticPr fontId="20"/>
  <pageMargins left="0.75" right="0.75" top="1" bottom="1" header="0.5" footer="0.5"/>
  <pageSetup paperSize="9" orientation="portrait" r:id="rId3"/>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E920E-C387-4AE0-9E4C-43774EF740DC}">
  <sheetPr>
    <tabColor theme="4" tint="0.39997558519241921"/>
  </sheetPr>
  <dimension ref="B1:C217"/>
  <sheetViews>
    <sheetView zoomScaleNormal="100" workbookViewId="0"/>
  </sheetViews>
  <sheetFormatPr defaultRowHeight="13.5"/>
  <cols>
    <col min="1" max="1" width="1.6640625" customWidth="1"/>
    <col min="2" max="2" width="59.33203125" bestFit="1" customWidth="1"/>
    <col min="3" max="3" width="21" bestFit="1" customWidth="1"/>
  </cols>
  <sheetData>
    <row r="1" spans="2:3" ht="19">
      <c r="B1" s="13" t="s">
        <v>588</v>
      </c>
    </row>
    <row r="2" spans="2:3">
      <c r="B2" s="79" t="s">
        <v>589</v>
      </c>
      <c r="C2" s="22" t="s">
        <v>121</v>
      </c>
    </row>
    <row r="3" spans="2:3">
      <c r="B3" s="78" t="s">
        <v>590</v>
      </c>
      <c r="C3" s="22"/>
    </row>
    <row r="4" spans="2:3">
      <c r="B4" s="78" t="s">
        <v>98</v>
      </c>
      <c r="C4" s="22"/>
    </row>
    <row r="5" spans="2:3">
      <c r="B5" s="78" t="s">
        <v>591</v>
      </c>
      <c r="C5" s="22"/>
    </row>
    <row r="6" spans="2:3">
      <c r="B6" s="78" t="s">
        <v>592</v>
      </c>
      <c r="C6" s="22"/>
    </row>
    <row r="7" spans="2:3">
      <c r="B7" s="78" t="s">
        <v>593</v>
      </c>
      <c r="C7" s="22"/>
    </row>
    <row r="8" spans="2:3">
      <c r="B8" s="78" t="s">
        <v>594</v>
      </c>
      <c r="C8" s="22"/>
    </row>
    <row r="9" spans="2:3">
      <c r="B9" s="78" t="s">
        <v>595</v>
      </c>
      <c r="C9" s="22"/>
    </row>
    <row r="10" spans="2:3">
      <c r="B10" s="78" t="s">
        <v>596</v>
      </c>
      <c r="C10" s="22"/>
    </row>
    <row r="11" spans="2:3">
      <c r="B11" s="78" t="s">
        <v>597</v>
      </c>
      <c r="C11" s="22"/>
    </row>
    <row r="12" spans="2:3">
      <c r="B12" s="78" t="s">
        <v>598</v>
      </c>
      <c r="C12" s="22"/>
    </row>
    <row r="13" spans="2:3">
      <c r="B13" s="78" t="s">
        <v>599</v>
      </c>
      <c r="C13" s="22"/>
    </row>
    <row r="14" spans="2:3">
      <c r="B14" s="78" t="s">
        <v>600</v>
      </c>
      <c r="C14" s="22"/>
    </row>
    <row r="15" spans="2:3">
      <c r="B15" s="78" t="s">
        <v>601</v>
      </c>
      <c r="C15" s="22"/>
    </row>
    <row r="16" spans="2:3">
      <c r="B16" s="78" t="s">
        <v>602</v>
      </c>
      <c r="C16" s="22"/>
    </row>
    <row r="17" spans="2:3">
      <c r="B17" s="78" t="s">
        <v>603</v>
      </c>
      <c r="C17" s="22"/>
    </row>
    <row r="18" spans="2:3">
      <c r="B18" s="78" t="s">
        <v>604</v>
      </c>
      <c r="C18" s="22"/>
    </row>
    <row r="19" spans="2:3">
      <c r="B19" s="78" t="s">
        <v>605</v>
      </c>
      <c r="C19" s="22"/>
    </row>
    <row r="20" spans="2:3">
      <c r="B20" s="78" t="s">
        <v>606</v>
      </c>
      <c r="C20" s="22"/>
    </row>
    <row r="21" spans="2:3">
      <c r="B21" s="78" t="s">
        <v>607</v>
      </c>
      <c r="C21" s="22"/>
    </row>
    <row r="22" spans="2:3">
      <c r="B22" s="78" t="s">
        <v>608</v>
      </c>
      <c r="C22" s="22"/>
    </row>
    <row r="23" spans="2:3">
      <c r="B23" s="78" t="s">
        <v>609</v>
      </c>
      <c r="C23" s="22"/>
    </row>
    <row r="24" spans="2:3">
      <c r="B24" s="78" t="s">
        <v>610</v>
      </c>
      <c r="C24" s="22"/>
    </row>
    <row r="25" spans="2:3">
      <c r="B25" s="78" t="s">
        <v>611</v>
      </c>
      <c r="C25" s="22"/>
    </row>
    <row r="26" spans="2:3">
      <c r="B26" s="78" t="s">
        <v>612</v>
      </c>
      <c r="C26" s="22"/>
    </row>
    <row r="27" spans="2:3">
      <c r="B27" s="78" t="s">
        <v>613</v>
      </c>
      <c r="C27" s="22"/>
    </row>
    <row r="28" spans="2:3">
      <c r="B28" s="78" t="s">
        <v>614</v>
      </c>
      <c r="C28" s="22"/>
    </row>
    <row r="29" spans="2:3">
      <c r="B29" s="78" t="s">
        <v>615</v>
      </c>
      <c r="C29" s="22"/>
    </row>
    <row r="30" spans="2:3">
      <c r="B30" s="78" t="s">
        <v>616</v>
      </c>
      <c r="C30" s="22"/>
    </row>
    <row r="31" spans="2:3">
      <c r="B31" s="78" t="s">
        <v>617</v>
      </c>
      <c r="C31" s="22"/>
    </row>
    <row r="32" spans="2:3">
      <c r="B32" s="78" t="s">
        <v>618</v>
      </c>
      <c r="C32" s="22"/>
    </row>
    <row r="33" spans="2:3">
      <c r="B33" s="78" t="s">
        <v>619</v>
      </c>
      <c r="C33" s="22"/>
    </row>
    <row r="34" spans="2:3">
      <c r="B34" s="78" t="s">
        <v>620</v>
      </c>
      <c r="C34" s="22"/>
    </row>
    <row r="35" spans="2:3">
      <c r="B35" s="78" t="s">
        <v>621</v>
      </c>
      <c r="C35" s="22"/>
    </row>
    <row r="36" spans="2:3">
      <c r="B36" s="78" t="s">
        <v>622</v>
      </c>
      <c r="C36" s="22"/>
    </row>
    <row r="37" spans="2:3">
      <c r="B37" s="78" t="s">
        <v>623</v>
      </c>
      <c r="C37" s="22"/>
    </row>
    <row r="38" spans="2:3">
      <c r="B38" s="78" t="s">
        <v>624</v>
      </c>
      <c r="C38" s="22"/>
    </row>
    <row r="39" spans="2:3">
      <c r="B39" s="78" t="s">
        <v>625</v>
      </c>
      <c r="C39" s="22"/>
    </row>
    <row r="40" spans="2:3">
      <c r="B40" s="78" t="s">
        <v>626</v>
      </c>
      <c r="C40" s="22"/>
    </row>
    <row r="41" spans="2:3">
      <c r="B41" s="78" t="s">
        <v>627</v>
      </c>
      <c r="C41" s="22"/>
    </row>
    <row r="42" spans="2:3">
      <c r="B42" s="78" t="s">
        <v>628</v>
      </c>
      <c r="C42" s="22"/>
    </row>
    <row r="43" spans="2:3">
      <c r="B43" s="78" t="s">
        <v>629</v>
      </c>
      <c r="C43" s="22"/>
    </row>
    <row r="44" spans="2:3">
      <c r="B44" s="78" t="s">
        <v>630</v>
      </c>
      <c r="C44" s="22"/>
    </row>
    <row r="45" spans="2:3">
      <c r="B45" s="78" t="s">
        <v>631</v>
      </c>
      <c r="C45" s="22"/>
    </row>
    <row r="46" spans="2:3">
      <c r="B46" s="78" t="s">
        <v>632</v>
      </c>
      <c r="C46" s="22"/>
    </row>
    <row r="47" spans="2:3">
      <c r="B47" s="78" t="s">
        <v>633</v>
      </c>
      <c r="C47" s="22"/>
    </row>
    <row r="48" spans="2:3">
      <c r="B48" s="78" t="s">
        <v>634</v>
      </c>
      <c r="C48" s="22"/>
    </row>
    <row r="49" spans="2:3">
      <c r="B49" s="78" t="s">
        <v>635</v>
      </c>
      <c r="C49" s="22"/>
    </row>
    <row r="50" spans="2:3">
      <c r="B50" s="78" t="s">
        <v>636</v>
      </c>
      <c r="C50" s="22"/>
    </row>
    <row r="51" spans="2:3">
      <c r="B51" s="78" t="s">
        <v>637</v>
      </c>
      <c r="C51" s="22"/>
    </row>
    <row r="52" spans="2:3">
      <c r="B52" s="78" t="s">
        <v>638</v>
      </c>
      <c r="C52" s="22"/>
    </row>
    <row r="53" spans="2:3">
      <c r="B53" s="78" t="s">
        <v>639</v>
      </c>
      <c r="C53" s="22"/>
    </row>
    <row r="54" spans="2:3">
      <c r="B54" s="78" t="s">
        <v>640</v>
      </c>
      <c r="C54" s="22"/>
    </row>
    <row r="55" spans="2:3">
      <c r="B55" s="78" t="s">
        <v>641</v>
      </c>
      <c r="C55" s="22"/>
    </row>
    <row r="56" spans="2:3">
      <c r="B56" s="78" t="s">
        <v>642</v>
      </c>
      <c r="C56" s="22"/>
    </row>
    <row r="57" spans="2:3">
      <c r="B57" s="78" t="s">
        <v>643</v>
      </c>
      <c r="C57" s="22"/>
    </row>
    <row r="58" spans="2:3">
      <c r="B58" s="78" t="s">
        <v>644</v>
      </c>
      <c r="C58" s="22"/>
    </row>
    <row r="59" spans="2:3">
      <c r="B59" s="78" t="s">
        <v>645</v>
      </c>
      <c r="C59" s="22"/>
    </row>
    <row r="60" spans="2:3">
      <c r="B60" s="78" t="s">
        <v>646</v>
      </c>
      <c r="C60" s="22"/>
    </row>
    <row r="61" spans="2:3">
      <c r="B61" s="78" t="s">
        <v>647</v>
      </c>
      <c r="C61" s="22"/>
    </row>
    <row r="62" spans="2:3">
      <c r="B62" s="78" t="s">
        <v>648</v>
      </c>
      <c r="C62" s="22"/>
    </row>
    <row r="63" spans="2:3">
      <c r="B63" s="78" t="s">
        <v>649</v>
      </c>
      <c r="C63" s="22"/>
    </row>
    <row r="64" spans="2:3">
      <c r="B64" s="78" t="s">
        <v>650</v>
      </c>
      <c r="C64" s="22"/>
    </row>
    <row r="65" spans="2:3">
      <c r="B65" s="78" t="s">
        <v>651</v>
      </c>
      <c r="C65" s="22"/>
    </row>
    <row r="66" spans="2:3">
      <c r="B66" s="78" t="s">
        <v>652</v>
      </c>
      <c r="C66" s="22"/>
    </row>
    <row r="67" spans="2:3">
      <c r="B67" s="78" t="s">
        <v>653</v>
      </c>
      <c r="C67" s="22"/>
    </row>
    <row r="68" spans="2:3">
      <c r="B68" s="78" t="s">
        <v>654</v>
      </c>
      <c r="C68" s="22"/>
    </row>
    <row r="69" spans="2:3">
      <c r="B69" s="78" t="s">
        <v>655</v>
      </c>
      <c r="C69" s="22"/>
    </row>
    <row r="70" spans="2:3">
      <c r="B70" s="78" t="s">
        <v>656</v>
      </c>
      <c r="C70" s="22"/>
    </row>
    <row r="71" spans="2:3">
      <c r="B71" s="78" t="s">
        <v>657</v>
      </c>
      <c r="C71" s="22"/>
    </row>
    <row r="72" spans="2:3">
      <c r="B72" s="78" t="s">
        <v>658</v>
      </c>
      <c r="C72" s="22"/>
    </row>
    <row r="73" spans="2:3">
      <c r="B73" s="78" t="s">
        <v>659</v>
      </c>
      <c r="C73" s="22"/>
    </row>
    <row r="74" spans="2:3">
      <c r="B74" s="78" t="s">
        <v>660</v>
      </c>
      <c r="C74" s="22"/>
    </row>
    <row r="75" spans="2:3">
      <c r="B75" s="78" t="s">
        <v>661</v>
      </c>
      <c r="C75" s="22"/>
    </row>
    <row r="76" spans="2:3">
      <c r="B76" s="78" t="s">
        <v>662</v>
      </c>
      <c r="C76" s="22"/>
    </row>
    <row r="77" spans="2:3">
      <c r="B77" s="78" t="s">
        <v>663</v>
      </c>
      <c r="C77" s="22"/>
    </row>
    <row r="78" spans="2:3">
      <c r="B78" s="78" t="s">
        <v>664</v>
      </c>
      <c r="C78" s="22"/>
    </row>
    <row r="79" spans="2:3">
      <c r="B79" s="78" t="s">
        <v>665</v>
      </c>
      <c r="C79" s="22"/>
    </row>
    <row r="80" spans="2:3">
      <c r="B80" s="78" t="s">
        <v>666</v>
      </c>
      <c r="C80" s="22"/>
    </row>
    <row r="81" spans="2:3">
      <c r="B81" s="78" t="s">
        <v>667</v>
      </c>
      <c r="C81" s="22"/>
    </row>
    <row r="82" spans="2:3">
      <c r="B82" s="78" t="s">
        <v>668</v>
      </c>
      <c r="C82" s="22"/>
    </row>
    <row r="83" spans="2:3">
      <c r="B83" s="78" t="s">
        <v>669</v>
      </c>
      <c r="C83" s="22"/>
    </row>
    <row r="84" spans="2:3">
      <c r="B84" s="78" t="s">
        <v>670</v>
      </c>
      <c r="C84" s="22"/>
    </row>
    <row r="85" spans="2:3">
      <c r="B85" s="78" t="s">
        <v>671</v>
      </c>
      <c r="C85" s="22"/>
    </row>
    <row r="86" spans="2:3">
      <c r="B86" s="78" t="s">
        <v>672</v>
      </c>
      <c r="C86" s="22"/>
    </row>
    <row r="87" spans="2:3">
      <c r="B87" s="78" t="s">
        <v>673</v>
      </c>
      <c r="C87" s="22"/>
    </row>
    <row r="88" spans="2:3">
      <c r="B88" s="78" t="s">
        <v>674</v>
      </c>
      <c r="C88" s="22"/>
    </row>
    <row r="89" spans="2:3">
      <c r="B89" s="78" t="s">
        <v>675</v>
      </c>
      <c r="C89" s="22"/>
    </row>
    <row r="90" spans="2:3">
      <c r="B90" s="78" t="s">
        <v>676</v>
      </c>
      <c r="C90" s="22"/>
    </row>
    <row r="91" spans="2:3">
      <c r="B91" s="78" t="s">
        <v>677</v>
      </c>
      <c r="C91" s="22"/>
    </row>
    <row r="92" spans="2:3">
      <c r="B92" s="78" t="s">
        <v>678</v>
      </c>
      <c r="C92" s="22"/>
    </row>
    <row r="93" spans="2:3">
      <c r="B93" s="78" t="s">
        <v>679</v>
      </c>
      <c r="C93" s="22"/>
    </row>
    <row r="94" spans="2:3">
      <c r="B94" s="78" t="s">
        <v>680</v>
      </c>
      <c r="C94" s="22"/>
    </row>
    <row r="95" spans="2:3">
      <c r="B95" s="78" t="s">
        <v>681</v>
      </c>
      <c r="C95" s="22"/>
    </row>
    <row r="96" spans="2:3">
      <c r="B96" s="78" t="s">
        <v>682</v>
      </c>
      <c r="C96" s="22"/>
    </row>
    <row r="97" spans="2:3">
      <c r="B97" s="78" t="s">
        <v>683</v>
      </c>
      <c r="C97" s="22"/>
    </row>
    <row r="98" spans="2:3">
      <c r="B98" s="78" t="s">
        <v>684</v>
      </c>
      <c r="C98" s="22"/>
    </row>
    <row r="99" spans="2:3">
      <c r="B99" s="78" t="s">
        <v>685</v>
      </c>
      <c r="C99" s="22"/>
    </row>
    <row r="100" spans="2:3">
      <c r="B100" s="78" t="s">
        <v>686</v>
      </c>
      <c r="C100" s="22"/>
    </row>
    <row r="101" spans="2:3">
      <c r="B101" s="78" t="s">
        <v>687</v>
      </c>
      <c r="C101" s="22"/>
    </row>
    <row r="102" spans="2:3">
      <c r="B102" s="78" t="s">
        <v>688</v>
      </c>
      <c r="C102" s="22"/>
    </row>
    <row r="103" spans="2:3">
      <c r="B103" s="78" t="s">
        <v>689</v>
      </c>
      <c r="C103" s="22"/>
    </row>
    <row r="104" spans="2:3">
      <c r="B104" s="78" t="s">
        <v>690</v>
      </c>
      <c r="C104" s="22"/>
    </row>
    <row r="105" spans="2:3">
      <c r="B105" s="78" t="s">
        <v>691</v>
      </c>
      <c r="C105" s="22"/>
    </row>
    <row r="106" spans="2:3">
      <c r="B106" s="78" t="s">
        <v>692</v>
      </c>
      <c r="C106" s="22"/>
    </row>
    <row r="107" spans="2:3">
      <c r="B107" s="78" t="s">
        <v>693</v>
      </c>
      <c r="C107" s="22"/>
    </row>
    <row r="108" spans="2:3">
      <c r="B108" s="78" t="s">
        <v>694</v>
      </c>
      <c r="C108" s="22"/>
    </row>
    <row r="109" spans="2:3">
      <c r="B109" s="78" t="s">
        <v>695</v>
      </c>
      <c r="C109" s="22"/>
    </row>
    <row r="110" spans="2:3">
      <c r="B110" s="78" t="s">
        <v>696</v>
      </c>
      <c r="C110" s="22"/>
    </row>
    <row r="111" spans="2:3">
      <c r="B111" s="78" t="s">
        <v>697</v>
      </c>
      <c r="C111" s="22"/>
    </row>
    <row r="112" spans="2:3">
      <c r="B112" s="78" t="s">
        <v>698</v>
      </c>
      <c r="C112" s="22"/>
    </row>
    <row r="113" spans="2:3">
      <c r="B113" s="78" t="s">
        <v>699</v>
      </c>
      <c r="C113" s="22"/>
    </row>
    <row r="114" spans="2:3">
      <c r="B114" s="78" t="s">
        <v>700</v>
      </c>
      <c r="C114" s="22"/>
    </row>
    <row r="115" spans="2:3">
      <c r="B115" s="78" t="s">
        <v>701</v>
      </c>
      <c r="C115" s="22"/>
    </row>
    <row r="116" spans="2:3">
      <c r="B116" s="78" t="s">
        <v>702</v>
      </c>
      <c r="C116" s="22"/>
    </row>
    <row r="117" spans="2:3">
      <c r="B117" s="78" t="s">
        <v>703</v>
      </c>
      <c r="C117" s="22"/>
    </row>
    <row r="118" spans="2:3">
      <c r="B118" s="78" t="s">
        <v>704</v>
      </c>
      <c r="C118" s="22"/>
    </row>
    <row r="119" spans="2:3">
      <c r="B119" s="78" t="s">
        <v>705</v>
      </c>
      <c r="C119" s="22"/>
    </row>
    <row r="120" spans="2:3">
      <c r="B120" s="78" t="s">
        <v>706</v>
      </c>
      <c r="C120" s="22"/>
    </row>
    <row r="121" spans="2:3">
      <c r="B121" s="78" t="s">
        <v>707</v>
      </c>
      <c r="C121" s="22"/>
    </row>
    <row r="122" spans="2:3">
      <c r="B122" s="78" t="s">
        <v>708</v>
      </c>
      <c r="C122" s="22"/>
    </row>
    <row r="123" spans="2:3">
      <c r="B123" s="78" t="s">
        <v>709</v>
      </c>
      <c r="C123" s="22"/>
    </row>
    <row r="124" spans="2:3">
      <c r="B124" s="78" t="s">
        <v>710</v>
      </c>
      <c r="C124" s="22"/>
    </row>
    <row r="125" spans="2:3">
      <c r="B125" s="78" t="s">
        <v>711</v>
      </c>
      <c r="C125" s="22"/>
    </row>
    <row r="126" spans="2:3">
      <c r="B126" s="78" t="s">
        <v>712</v>
      </c>
      <c r="C126" s="22"/>
    </row>
    <row r="127" spans="2:3">
      <c r="B127" s="78" t="s">
        <v>713</v>
      </c>
      <c r="C127" s="22"/>
    </row>
    <row r="128" spans="2:3">
      <c r="B128" s="78" t="s">
        <v>714</v>
      </c>
      <c r="C128" s="22"/>
    </row>
    <row r="129" spans="2:3">
      <c r="B129" s="78" t="s">
        <v>715</v>
      </c>
      <c r="C129" s="22"/>
    </row>
    <row r="130" spans="2:3">
      <c r="B130" s="78" t="s">
        <v>716</v>
      </c>
      <c r="C130" s="22"/>
    </row>
    <row r="131" spans="2:3">
      <c r="B131" s="78" t="s">
        <v>717</v>
      </c>
      <c r="C131" s="22"/>
    </row>
    <row r="132" spans="2:3">
      <c r="B132" s="78" t="s">
        <v>718</v>
      </c>
      <c r="C132" s="22"/>
    </row>
    <row r="133" spans="2:3">
      <c r="B133" s="78" t="s">
        <v>719</v>
      </c>
      <c r="C133" s="22"/>
    </row>
    <row r="134" spans="2:3">
      <c r="B134" s="78" t="s">
        <v>720</v>
      </c>
      <c r="C134" s="22"/>
    </row>
    <row r="135" spans="2:3">
      <c r="B135" s="78" t="s">
        <v>721</v>
      </c>
      <c r="C135" s="22"/>
    </row>
    <row r="136" spans="2:3">
      <c r="B136" s="78" t="s">
        <v>722</v>
      </c>
      <c r="C136" s="22"/>
    </row>
    <row r="137" spans="2:3">
      <c r="B137" s="78" t="s">
        <v>723</v>
      </c>
      <c r="C137" s="22"/>
    </row>
    <row r="138" spans="2:3">
      <c r="B138" s="78" t="s">
        <v>724</v>
      </c>
      <c r="C138" s="22"/>
    </row>
    <row r="139" spans="2:3">
      <c r="B139" s="78" t="s">
        <v>725</v>
      </c>
      <c r="C139" s="22"/>
    </row>
    <row r="140" spans="2:3">
      <c r="B140" s="78" t="s">
        <v>726</v>
      </c>
      <c r="C140" s="22"/>
    </row>
    <row r="141" spans="2:3">
      <c r="B141" s="78" t="s">
        <v>727</v>
      </c>
      <c r="C141" s="22"/>
    </row>
    <row r="142" spans="2:3">
      <c r="B142" s="78" t="s">
        <v>728</v>
      </c>
      <c r="C142" s="22"/>
    </row>
    <row r="143" spans="2:3">
      <c r="B143" s="78" t="s">
        <v>729</v>
      </c>
      <c r="C143" s="22" t="s">
        <v>730</v>
      </c>
    </row>
    <row r="144" spans="2:3">
      <c r="B144" s="78" t="s">
        <v>731</v>
      </c>
      <c r="C144" s="22" t="s">
        <v>730</v>
      </c>
    </row>
    <row r="145" spans="2:3">
      <c r="B145" s="78" t="s">
        <v>732</v>
      </c>
      <c r="C145" s="22" t="s">
        <v>730</v>
      </c>
    </row>
    <row r="146" spans="2:3">
      <c r="B146" s="78" t="s">
        <v>733</v>
      </c>
      <c r="C146" s="22" t="s">
        <v>730</v>
      </c>
    </row>
    <row r="147" spans="2:3">
      <c r="B147" s="78" t="s">
        <v>734</v>
      </c>
      <c r="C147" s="22" t="s">
        <v>730</v>
      </c>
    </row>
    <row r="148" spans="2:3">
      <c r="B148" s="78" t="s">
        <v>735</v>
      </c>
      <c r="C148" s="22" t="s">
        <v>730</v>
      </c>
    </row>
    <row r="149" spans="2:3">
      <c r="B149" s="78" t="s">
        <v>736</v>
      </c>
      <c r="C149" s="22" t="s">
        <v>730</v>
      </c>
    </row>
    <row r="150" spans="2:3">
      <c r="B150" s="78" t="s">
        <v>737</v>
      </c>
      <c r="C150" s="22" t="s">
        <v>730</v>
      </c>
    </row>
    <row r="151" spans="2:3">
      <c r="B151" s="78" t="s">
        <v>738</v>
      </c>
      <c r="C151" s="22" t="s">
        <v>730</v>
      </c>
    </row>
    <row r="152" spans="2:3">
      <c r="B152" s="78" t="s">
        <v>739</v>
      </c>
      <c r="C152" s="22" t="s">
        <v>730</v>
      </c>
    </row>
    <row r="153" spans="2:3">
      <c r="B153" s="78" t="s">
        <v>740</v>
      </c>
      <c r="C153" s="22" t="s">
        <v>730</v>
      </c>
    </row>
    <row r="154" spans="2:3">
      <c r="B154" s="78" t="s">
        <v>741</v>
      </c>
      <c r="C154" s="22" t="s">
        <v>730</v>
      </c>
    </row>
    <row r="155" spans="2:3">
      <c r="B155" s="78" t="s">
        <v>742</v>
      </c>
      <c r="C155" s="22" t="s">
        <v>730</v>
      </c>
    </row>
    <row r="156" spans="2:3">
      <c r="B156" s="78" t="s">
        <v>743</v>
      </c>
      <c r="C156" s="22" t="s">
        <v>730</v>
      </c>
    </row>
    <row r="157" spans="2:3">
      <c r="B157" s="78" t="s">
        <v>744</v>
      </c>
      <c r="C157" s="22" t="s">
        <v>730</v>
      </c>
    </row>
    <row r="158" spans="2:3">
      <c r="B158" s="78" t="s">
        <v>745</v>
      </c>
      <c r="C158" s="22"/>
    </row>
    <row r="159" spans="2:3">
      <c r="B159" s="78" t="s">
        <v>746</v>
      </c>
      <c r="C159" s="22" t="s">
        <v>730</v>
      </c>
    </row>
    <row r="160" spans="2:3">
      <c r="B160" s="78" t="s">
        <v>747</v>
      </c>
      <c r="C160" s="22" t="s">
        <v>730</v>
      </c>
    </row>
    <row r="161" spans="2:3">
      <c r="B161" s="78" t="s">
        <v>748</v>
      </c>
      <c r="C161" s="22" t="s">
        <v>730</v>
      </c>
    </row>
    <row r="162" spans="2:3">
      <c r="B162" s="78" t="s">
        <v>749</v>
      </c>
      <c r="C162" s="22" t="s">
        <v>730</v>
      </c>
    </row>
    <row r="163" spans="2:3">
      <c r="B163" s="78" t="s">
        <v>750</v>
      </c>
      <c r="C163" s="22" t="s">
        <v>730</v>
      </c>
    </row>
    <row r="164" spans="2:3">
      <c r="B164" s="78" t="s">
        <v>751</v>
      </c>
      <c r="C164" s="22" t="s">
        <v>730</v>
      </c>
    </row>
    <row r="165" spans="2:3">
      <c r="B165" s="78" t="s">
        <v>752</v>
      </c>
      <c r="C165" s="22"/>
    </row>
    <row r="166" spans="2:3">
      <c r="B166" s="78" t="s">
        <v>753</v>
      </c>
      <c r="C166" s="22"/>
    </row>
    <row r="167" spans="2:3">
      <c r="B167" s="78" t="s">
        <v>754</v>
      </c>
      <c r="C167" s="22"/>
    </row>
    <row r="168" spans="2:3">
      <c r="B168" s="78" t="s">
        <v>755</v>
      </c>
      <c r="C168" s="22"/>
    </row>
    <row r="169" spans="2:3">
      <c r="B169" s="78" t="s">
        <v>756</v>
      </c>
      <c r="C169" s="22"/>
    </row>
    <row r="170" spans="2:3">
      <c r="B170" s="78" t="s">
        <v>757</v>
      </c>
      <c r="C170" s="22" t="s">
        <v>730</v>
      </c>
    </row>
    <row r="171" spans="2:3">
      <c r="B171" s="78" t="s">
        <v>758</v>
      </c>
      <c r="C171" s="22" t="s">
        <v>730</v>
      </c>
    </row>
    <row r="172" spans="2:3">
      <c r="B172" s="78" t="s">
        <v>759</v>
      </c>
      <c r="C172" s="22" t="s">
        <v>730</v>
      </c>
    </row>
    <row r="173" spans="2:3">
      <c r="B173" s="78" t="s">
        <v>760</v>
      </c>
      <c r="C173" s="22" t="s">
        <v>730</v>
      </c>
    </row>
    <row r="174" spans="2:3">
      <c r="B174" s="78" t="s">
        <v>761</v>
      </c>
      <c r="C174" s="22" t="s">
        <v>730</v>
      </c>
    </row>
    <row r="175" spans="2:3">
      <c r="B175" s="78" t="s">
        <v>762</v>
      </c>
      <c r="C175" s="22" t="s">
        <v>730</v>
      </c>
    </row>
    <row r="176" spans="2:3">
      <c r="B176" s="78" t="s">
        <v>763</v>
      </c>
      <c r="C176" s="22" t="s">
        <v>730</v>
      </c>
    </row>
    <row r="177" spans="2:3">
      <c r="B177" s="78" t="s">
        <v>764</v>
      </c>
      <c r="C177" s="22" t="s">
        <v>730</v>
      </c>
    </row>
    <row r="178" spans="2:3">
      <c r="B178" s="78" t="s">
        <v>765</v>
      </c>
      <c r="C178" s="22" t="s">
        <v>730</v>
      </c>
    </row>
    <row r="179" spans="2:3">
      <c r="B179" s="78" t="s">
        <v>766</v>
      </c>
      <c r="C179" s="22" t="s">
        <v>730</v>
      </c>
    </row>
    <row r="180" spans="2:3">
      <c r="B180" s="78" t="s">
        <v>767</v>
      </c>
      <c r="C180" s="22" t="s">
        <v>730</v>
      </c>
    </row>
    <row r="181" spans="2:3">
      <c r="B181" s="78" t="s">
        <v>768</v>
      </c>
      <c r="C181" s="22" t="s">
        <v>730</v>
      </c>
    </row>
    <row r="182" spans="2:3">
      <c r="B182" s="78" t="s">
        <v>769</v>
      </c>
      <c r="C182" s="22" t="s">
        <v>730</v>
      </c>
    </row>
    <row r="183" spans="2:3">
      <c r="B183" s="78" t="s">
        <v>770</v>
      </c>
      <c r="C183" s="22" t="s">
        <v>730</v>
      </c>
    </row>
    <row r="184" spans="2:3">
      <c r="B184" s="78" t="s">
        <v>771</v>
      </c>
      <c r="C184" s="22" t="s">
        <v>730</v>
      </c>
    </row>
    <row r="185" spans="2:3">
      <c r="B185" s="78" t="s">
        <v>772</v>
      </c>
      <c r="C185" s="22" t="s">
        <v>730</v>
      </c>
    </row>
    <row r="186" spans="2:3">
      <c r="B186" s="78" t="s">
        <v>773</v>
      </c>
      <c r="C186" s="22" t="s">
        <v>730</v>
      </c>
    </row>
    <row r="187" spans="2:3">
      <c r="B187" s="78" t="s">
        <v>774</v>
      </c>
      <c r="C187" s="22" t="s">
        <v>730</v>
      </c>
    </row>
    <row r="188" spans="2:3">
      <c r="B188" s="78" t="s">
        <v>758</v>
      </c>
      <c r="C188" s="22" t="s">
        <v>730</v>
      </c>
    </row>
    <row r="189" spans="2:3">
      <c r="B189" s="78" t="s">
        <v>775</v>
      </c>
      <c r="C189" s="22"/>
    </row>
    <row r="190" spans="2:3">
      <c r="B190" s="78" t="s">
        <v>760</v>
      </c>
      <c r="C190" s="22" t="s">
        <v>730</v>
      </c>
    </row>
    <row r="191" spans="2:3">
      <c r="B191" s="78" t="s">
        <v>761</v>
      </c>
      <c r="C191" s="22" t="s">
        <v>730</v>
      </c>
    </row>
    <row r="192" spans="2:3">
      <c r="B192" s="78" t="s">
        <v>762</v>
      </c>
      <c r="C192" s="22" t="s">
        <v>730</v>
      </c>
    </row>
    <row r="193" spans="2:3">
      <c r="B193" s="78" t="s">
        <v>763</v>
      </c>
      <c r="C193" s="22" t="s">
        <v>730</v>
      </c>
    </row>
    <row r="194" spans="2:3">
      <c r="B194" s="78" t="s">
        <v>764</v>
      </c>
      <c r="C194" s="22" t="s">
        <v>730</v>
      </c>
    </row>
    <row r="195" spans="2:3">
      <c r="B195" s="78" t="s">
        <v>765</v>
      </c>
      <c r="C195" s="22" t="s">
        <v>730</v>
      </c>
    </row>
    <row r="196" spans="2:3">
      <c r="B196" s="78" t="s">
        <v>766</v>
      </c>
      <c r="C196" s="22" t="s">
        <v>730</v>
      </c>
    </row>
    <row r="197" spans="2:3">
      <c r="B197" s="78" t="s">
        <v>767</v>
      </c>
      <c r="C197" s="22" t="s">
        <v>730</v>
      </c>
    </row>
    <row r="198" spans="2:3">
      <c r="B198" s="78" t="s">
        <v>768</v>
      </c>
      <c r="C198" s="22" t="s">
        <v>730</v>
      </c>
    </row>
    <row r="199" spans="2:3">
      <c r="B199" s="78" t="s">
        <v>769</v>
      </c>
      <c r="C199" s="22" t="s">
        <v>730</v>
      </c>
    </row>
    <row r="200" spans="2:3">
      <c r="B200" s="78" t="s">
        <v>770</v>
      </c>
      <c r="C200" s="22" t="s">
        <v>730</v>
      </c>
    </row>
    <row r="201" spans="2:3">
      <c r="B201" s="78" t="s">
        <v>771</v>
      </c>
      <c r="C201" s="22" t="s">
        <v>730</v>
      </c>
    </row>
    <row r="202" spans="2:3">
      <c r="B202" s="78" t="s">
        <v>772</v>
      </c>
      <c r="C202" s="22" t="s">
        <v>730</v>
      </c>
    </row>
    <row r="203" spans="2:3">
      <c r="B203" s="78" t="s">
        <v>773</v>
      </c>
      <c r="C203" s="22" t="s">
        <v>730</v>
      </c>
    </row>
    <row r="204" spans="2:3">
      <c r="B204" s="78" t="s">
        <v>774</v>
      </c>
      <c r="C204" s="22" t="s">
        <v>730</v>
      </c>
    </row>
    <row r="205" spans="2:3">
      <c r="B205" s="78" t="s">
        <v>776</v>
      </c>
      <c r="C205" s="22"/>
    </row>
    <row r="206" spans="2:3">
      <c r="B206" s="78" t="s">
        <v>777</v>
      </c>
      <c r="C206" s="22" t="s">
        <v>730</v>
      </c>
    </row>
    <row r="207" spans="2:3">
      <c r="B207" s="78" t="s">
        <v>778</v>
      </c>
      <c r="C207" s="22" t="s">
        <v>730</v>
      </c>
    </row>
    <row r="208" spans="2:3">
      <c r="B208" s="78" t="s">
        <v>779</v>
      </c>
      <c r="C208" s="22"/>
    </row>
    <row r="209" spans="2:3">
      <c r="B209" s="78" t="s">
        <v>778</v>
      </c>
      <c r="C209" s="22" t="s">
        <v>730</v>
      </c>
    </row>
    <row r="210" spans="2:3">
      <c r="B210" s="78" t="s">
        <v>780</v>
      </c>
      <c r="C210" s="22" t="s">
        <v>730</v>
      </c>
    </row>
    <row r="211" spans="2:3">
      <c r="B211" s="78" t="s">
        <v>780</v>
      </c>
      <c r="C211" s="22" t="s">
        <v>730</v>
      </c>
    </row>
    <row r="212" spans="2:3">
      <c r="B212" s="78" t="s">
        <v>777</v>
      </c>
      <c r="C212" s="22" t="s">
        <v>730</v>
      </c>
    </row>
    <row r="213" spans="2:3">
      <c r="B213" s="78" t="s">
        <v>781</v>
      </c>
      <c r="C213" s="22"/>
    </row>
    <row r="214" spans="2:3">
      <c r="B214" s="78" t="s">
        <v>782</v>
      </c>
      <c r="C214" s="22"/>
    </row>
    <row r="215" spans="2:3">
      <c r="B215" s="78" t="s">
        <v>783</v>
      </c>
      <c r="C215" s="22"/>
    </row>
    <row r="216" spans="2:3">
      <c r="B216" s="78" t="s">
        <v>784</v>
      </c>
      <c r="C216" s="22"/>
    </row>
    <row r="217" spans="2:3">
      <c r="B217" s="78" t="s">
        <v>785</v>
      </c>
      <c r="C217" s="22"/>
    </row>
  </sheetData>
  <customSheetViews>
    <customSheetView guid="{E0624EB1-8E89-4C6D-B311-89CC0F48B793}" hiddenRows="1">
      <selection activeCell="A4" sqref="A4"/>
      <pageMargins left="0" right="0" top="0" bottom="0" header="0" footer="0"/>
    </customSheetView>
    <customSheetView guid="{60B658FF-8995-4732-960C-78FBAD34AA4D}" hiddenRows="1">
      <selection activeCell="A4" sqref="A4"/>
      <pageMargins left="0" right="0" top="0" bottom="0" header="0" footer="0"/>
    </customSheetView>
  </customSheetViews>
  <phoneticPr fontId="20"/>
  <pageMargins left="0.7" right="0.7" top="0.75" bottom="0.75" header="0.3" footer="0.3"/>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4406B-EBC8-4ECD-8395-423950A6C4A0}">
  <sheetPr>
    <tabColor theme="4" tint="0.39997558519241921"/>
  </sheetPr>
  <dimension ref="B1:C33"/>
  <sheetViews>
    <sheetView topLeftCell="A2" zoomScaleNormal="100" workbookViewId="0">
      <selection activeCell="A2" sqref="A2"/>
    </sheetView>
  </sheetViews>
  <sheetFormatPr defaultColWidth="8.83203125" defaultRowHeight="13.5"/>
  <cols>
    <col min="1" max="1" width="3" style="2" customWidth="1"/>
    <col min="2" max="2" width="26.75" style="2" customWidth="1"/>
    <col min="3" max="3" width="8.9140625" style="2" customWidth="1"/>
    <col min="4" max="4" width="15.33203125" style="2" customWidth="1"/>
    <col min="5" max="16384" width="8.83203125" style="2"/>
  </cols>
  <sheetData>
    <row r="1" spans="2:3" hidden="1">
      <c r="B1" s="24" t="s">
        <v>24</v>
      </c>
      <c r="C1" s="33">
        <v>-1</v>
      </c>
    </row>
    <row r="2" spans="2:3" customFormat="1" ht="19">
      <c r="B2" s="13" t="s">
        <v>812</v>
      </c>
      <c r="C2" s="13"/>
    </row>
    <row r="3" spans="2:3" ht="19">
      <c r="B3" s="80" t="s">
        <v>786</v>
      </c>
      <c r="C3" s="13"/>
    </row>
    <row r="4" spans="2:3" ht="19">
      <c r="B4" s="80" t="s">
        <v>787</v>
      </c>
      <c r="C4" s="13"/>
    </row>
    <row r="5" spans="2:3" ht="19">
      <c r="B5" s="80" t="s">
        <v>79</v>
      </c>
      <c r="C5" s="13"/>
    </row>
    <row r="6" spans="2:3" ht="19">
      <c r="B6" s="80" t="s">
        <v>788</v>
      </c>
      <c r="C6" s="13"/>
    </row>
    <row r="7" spans="2:3" ht="19">
      <c r="B7" s="80" t="s">
        <v>789</v>
      </c>
      <c r="C7" s="13"/>
    </row>
    <row r="8" spans="2:3" ht="19">
      <c r="B8" s="80" t="s">
        <v>790</v>
      </c>
      <c r="C8" s="13"/>
    </row>
    <row r="9" spans="2:3" ht="19">
      <c r="B9" s="80" t="s">
        <v>791</v>
      </c>
      <c r="C9" s="13"/>
    </row>
    <row r="10" spans="2:3" ht="19">
      <c r="B10" s="80" t="s">
        <v>792</v>
      </c>
      <c r="C10" s="13"/>
    </row>
    <row r="11" spans="2:3" ht="19">
      <c r="B11" s="80" t="s">
        <v>793</v>
      </c>
      <c r="C11" s="13"/>
    </row>
    <row r="12" spans="2:3" ht="19">
      <c r="B12" s="80" t="s">
        <v>794</v>
      </c>
      <c r="C12" s="13"/>
    </row>
    <row r="13" spans="2:3" ht="19">
      <c r="B13" s="80" t="s">
        <v>795</v>
      </c>
      <c r="C13" s="13"/>
    </row>
    <row r="14" spans="2:3" ht="19">
      <c r="B14" s="80" t="s">
        <v>796</v>
      </c>
      <c r="C14" s="13"/>
    </row>
    <row r="15" spans="2:3" ht="19">
      <c r="B15" s="80" t="s">
        <v>797</v>
      </c>
      <c r="C15" s="13"/>
    </row>
    <row r="16" spans="2:3" ht="19">
      <c r="B16" s="80" t="s">
        <v>798</v>
      </c>
      <c r="C16" s="13"/>
    </row>
    <row r="17" spans="2:3" ht="19">
      <c r="B17" s="80" t="s">
        <v>799</v>
      </c>
      <c r="C17" s="13"/>
    </row>
    <row r="18" spans="2:3" ht="19">
      <c r="B18" s="81" t="s">
        <v>800</v>
      </c>
      <c r="C18" s="13"/>
    </row>
    <row r="19" spans="2:3" ht="19">
      <c r="B19" s="80" t="s">
        <v>801</v>
      </c>
      <c r="C19" s="13"/>
    </row>
    <row r="20" spans="2:3" ht="19">
      <c r="B20" s="80" t="s">
        <v>802</v>
      </c>
      <c r="C20" s="13"/>
    </row>
    <row r="21" spans="2:3" ht="19">
      <c r="B21" s="80" t="s">
        <v>803</v>
      </c>
      <c r="C21" s="13"/>
    </row>
    <row r="22" spans="2:3" ht="19">
      <c r="B22" s="80" t="s">
        <v>804</v>
      </c>
      <c r="C22" s="13"/>
    </row>
    <row r="23" spans="2:3" ht="19">
      <c r="B23" s="80" t="s">
        <v>805</v>
      </c>
      <c r="C23" s="13"/>
    </row>
    <row r="24" spans="2:3" ht="19">
      <c r="B24" s="80" t="s">
        <v>806</v>
      </c>
      <c r="C24" s="13"/>
    </row>
    <row r="25" spans="2:3" ht="19">
      <c r="B25" s="81" t="s">
        <v>807</v>
      </c>
      <c r="C25" s="13"/>
    </row>
    <row r="26" spans="2:3" ht="19">
      <c r="B26" s="80" t="s">
        <v>808</v>
      </c>
      <c r="C26" s="13"/>
    </row>
    <row r="27" spans="2:3" ht="19">
      <c r="B27" s="80" t="s">
        <v>809</v>
      </c>
      <c r="C27" s="13"/>
    </row>
    <row r="28" spans="2:3" ht="19">
      <c r="B28" s="80" t="s">
        <v>810</v>
      </c>
      <c r="C28" s="13"/>
    </row>
    <row r="29" spans="2:3" ht="19">
      <c r="B29" s="80" t="s">
        <v>811</v>
      </c>
      <c r="C29" s="13"/>
    </row>
    <row r="30" spans="2:3" ht="19">
      <c r="C30" s="13"/>
    </row>
    <row r="31" spans="2:3" ht="19">
      <c r="C31" s="13"/>
    </row>
    <row r="32" spans="2:3" ht="19">
      <c r="C32" s="13"/>
    </row>
    <row r="33" spans="3:3" ht="19">
      <c r="C33" s="13"/>
    </row>
  </sheetData>
  <customSheetViews>
    <customSheetView guid="{E0624EB1-8E89-4C6D-B311-89CC0F48B793}">
      <selection activeCell="D30" sqref="D30"/>
      <pageMargins left="0" right="0" top="0" bottom="0" header="0" footer="0"/>
    </customSheetView>
    <customSheetView guid="{60B658FF-8995-4732-960C-78FBAD34AA4D}" hiddenRows="1" hiddenColumns="1" topLeftCell="A2">
      <selection activeCell="D18" sqref="D18"/>
      <pageMargins left="0" right="0" top="0" bottom="0" header="0" footer="0"/>
    </customSheetView>
  </customSheetViews>
  <phoneticPr fontId="3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5d67602-a9f7-4793-a02c-f8b4e38e48f5">
      <Terms xmlns="http://schemas.microsoft.com/office/infopath/2007/PartnerControls"/>
    </lcf76f155ced4ddcb4097134ff3c332f>
    <TaxCatchAll xmlns="079dc812-d362-4b49-8a1c-27de54161c38" xsi:nil="true"/>
    <_x4f5c__x696d__x8005_ xmlns="15d67602-a9f7-4793-a02c-f8b4e38e48f5" xsi:nil="true"/>
    <_x5099__x8003__x30e1__x30e2_ xmlns="15d67602-a9f7-4793-a02c-f8b4e38e48f5" xsi:nil="true"/>
    <_x30cf__x30a4__x30d1__x30fc__x30ea__x30f3__x30af_ xmlns="15d67602-a9f7-4793-a02c-f8b4e38e48f5">
      <Url xsi:nil="true"/>
      <Description xsi:nil="true"/>
    </_x30cf__x30a4__x30d1__x30fc__x30ea__x30f3__x30af_>
    <_x4f5c__x696d__x30b9__x30c6__x30fc__x30bf__x30b9_ xmlns="15d67602-a9f7-4793-a02c-f8b4e38e48f5" xsi:nil="true"/>
    <FileType xmlns="15d67602-a9f7-4793-a02c-f8b4e38e48f5">選択肢 #1 を入力してください</FileType>
    <_Flow_SignoffStatus xmlns="15d67602-a9f7-4793-a02c-f8b4e38e48f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EDD30B5E25A5D448131B357835260D0" ma:contentTypeVersion="24" ma:contentTypeDescription="新しいドキュメントを作成します。" ma:contentTypeScope="" ma:versionID="63d9e78faefa4aaa9b287d8cc492e19d">
  <xsd:schema xmlns:xsd="http://www.w3.org/2001/XMLSchema" xmlns:xs="http://www.w3.org/2001/XMLSchema" xmlns:p="http://schemas.microsoft.com/office/2006/metadata/properties" xmlns:ns2="15d67602-a9f7-4793-a02c-f8b4e38e48f5" xmlns:ns3="079dc812-d362-4b49-8a1c-27de54161c38" targetNamespace="http://schemas.microsoft.com/office/2006/metadata/properties" ma:root="true" ma:fieldsID="0559aeae0c3f9bc96e23895dee195aa2" ns2:_="" ns3:_="">
    <xsd:import namespace="15d67602-a9f7-4793-a02c-f8b4e38e48f5"/>
    <xsd:import namespace="079dc812-d362-4b49-8a1c-27de54161c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FileType" minOccurs="0"/>
                <xsd:element ref="ns2:_x30cf__x30a4__x30d1__x30fc__x30ea__x30f3__x30af_" minOccurs="0"/>
                <xsd:element ref="ns2:_x4f5c__x696d__x30b9__x30c6__x30fc__x30bf__x30b9_" minOccurs="0"/>
                <xsd:element ref="ns2:_x4f5c__x696d__x8005_" minOccurs="0"/>
                <xsd:element ref="ns2:_x5099__x8003__x30e1__x30e2_" minOccurs="0"/>
                <xsd:element ref="ns2:_Flow_SignoffStatu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d67602-a9f7-4793-a02c-f8b4e38e48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FileType" ma:index="20" nillable="true" ma:displayName="FileType" ma:default="選択肢 #1 を入力してください" ma:format="Dropdown" ma:internalName="FileType">
      <xsd:simpleType>
        <xsd:restriction base="dms:Text">
          <xsd:maxLength value="255"/>
        </xsd:restriction>
      </xsd:simpleType>
    </xsd:element>
    <xsd:element name="_x30cf__x30a4__x30d1__x30fc__x30ea__x30f3__x30af_" ma:index="21" nillable="true" ma:displayName="ハイパーリンク" ma:format="Hyperlink" ma:internalName="_x30cf__x30a4__x30d1__x30fc__x30ea__x30f3__x30af_">
      <xsd:complexType>
        <xsd:complexContent>
          <xsd:extension base="dms:URL">
            <xsd:sequence>
              <xsd:element name="Url" type="dms:ValidUrl" minOccurs="0" nillable="true"/>
              <xsd:element name="Description" type="xsd:string" nillable="true"/>
            </xsd:sequence>
          </xsd:extension>
        </xsd:complexContent>
      </xsd:complexType>
    </xsd:element>
    <xsd:element name="_x4f5c__x696d__x30b9__x30c6__x30fc__x30bf__x30b9_" ma:index="22" nillable="true" ma:displayName="作業ステータス" ma:format="RadioButtons" ma:internalName="_x4f5c__x696d__x30b9__x30c6__x30fc__x30bf__x30b9_">
      <xsd:simpleType>
        <xsd:restriction base="dms:Choice">
          <xsd:enumeration value="作業中"/>
          <xsd:enumeration value="完了"/>
          <xsd:enumeration value="その他"/>
        </xsd:restriction>
      </xsd:simpleType>
    </xsd:element>
    <xsd:element name="_x4f5c__x696d__x8005_" ma:index="23" nillable="true" ma:displayName="作業者" ma:format="Dropdown" ma:internalName="_x4f5c__x696d__x8005_">
      <xsd:simpleType>
        <xsd:restriction base="dms:Choice">
          <xsd:enumeration value="教学G 鳴澤"/>
          <xsd:enumeration value="教学G 大舘"/>
          <xsd:enumeration value="教学G川合"/>
          <xsd:enumeration value="教学G福元"/>
          <xsd:enumeration value="教学G松岡"/>
        </xsd:restriction>
      </xsd:simpleType>
    </xsd:element>
    <xsd:element name="_x5099__x8003__x30e1__x30e2_" ma:index="24" nillable="true" ma:displayName="備考メモ" ma:format="Dropdown" ma:internalName="_x5099__x8003__x30e1__x30e2_">
      <xsd:simpleType>
        <xsd:restriction base="dms:Text">
          <xsd:maxLength value="255"/>
        </xsd:restriction>
      </xsd:simpleType>
    </xsd:element>
    <xsd:element name="_Flow_SignoffStatus" ma:index="25" nillable="true" ma:displayName="承認の状態" ma:internalName="_x627f__x8a8d__x306e__x72b6__x614b_">
      <xsd:simpleType>
        <xsd:restriction base="dms:Text"/>
      </xsd:simpleType>
    </xsd:element>
    <xsd:element name="MediaServiceLocation" ma:index="26" nillable="true" ma:displayName="Location" ma:internalName="MediaServiceLocation" ma:readOnly="true">
      <xsd:simpleType>
        <xsd:restriction base="dms:Text"/>
      </xsd:simpleType>
    </xsd:element>
    <xsd:element name="lcf76f155ced4ddcb4097134ff3c332f" ma:index="28" nillable="true" ma:taxonomy="true" ma:internalName="lcf76f155ced4ddcb4097134ff3c332f" ma:taxonomyFieldName="MediaServiceImageTags" ma:displayName="画像タグ" ma:readOnly="false" ma:fieldId="{5cf76f15-5ced-4ddc-b409-7134ff3c332f}" ma:taxonomyMulti="true" ma:sspId="4d4dd7ba-f659-45d7-bdda-163cc0ada8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9dc812-d362-4b49-8a1c-27de54161c38"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9" nillable="true" ma:displayName="Taxonomy Catch All Column" ma:hidden="true" ma:list="{0d82e4dd-da19-4c47-b550-48021a2ba318}" ma:internalName="TaxCatchAll" ma:showField="CatchAllData" ma:web="079dc812-d362-4b49-8a1c-27de54161c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U D A A B Q S w M E F A A C A A g A 1 4 p P W M L r 3 + G l A A A A 9 w A A A B I A H A B D b 2 5 m a W c v U G F j a 2 F n Z S 5 4 b W w g o h g A K K A U A A A A A A A A A A A A A A A A A A A A A A A A A A A A h Y 8 x D o I w G I W v Q r r T l u J g y E 8 Z 3 I w k J C b G t S k V q l A M L Z a 7 O X g k r y B G U T f H 9 7 1 v e O 9 + v U E 2 t k 1 w U b 3 V n U l R h C k K l J F d q U 2 V o s E d w i X K O B R C n k S l g k k 2 N h l t m a L a u X N C i P c e + x h 3 f U U Y p R H Z 5 5 u t r F U r 0 E f W / + V Q G + u E k Q p x 2 L 3 G c I a j a I E Z Y z G m Q G Y K u T Z f g 0 2 D n + 0 P h N X Q u K F X / C j C d Q F k j k D e J / g D U E s D B B Q A A g A I A N e K T 1 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X i k 9 Y K I p H u A 4 A A A A R A A A A E w A c A E Z v c m 1 1 b G F z L 1 N l Y 3 R p b 2 4 x L m 0 g o h g A K K A U A A A A A A A A A A A A A A A A A A A A A A A A A A A A K 0 5 N L s n M z 1 M I h t C G 1 g B Q S w E C L Q A U A A I A C A D X i k 9 Y w u v f 4 a U A A A D 3 A A A A E g A A A A A A A A A A A A A A A A A A A A A A Q 2 9 u Z m l n L 1 B h Y 2 t h Z 2 U u e G 1 s U E s B A i 0 A F A A C A A g A 1 4 p P W A / K 6 a u k A A A A 6 Q A A A B M A A A A A A A A A A A A A A A A A 8 Q A A A F t D b 2 5 0 Z W 5 0 X 1 R 5 c G V z X S 5 4 b W x Q S w E C L Q A U A A I A C A D X i k 9 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Z + U 9 A X P 2 W k W m v k n M R S D c E A A A A A A C A A A A A A A Q Z g A A A A E A A C A A A A B z 6 h c F m A L A / K U q l Y p 2 + G u a o 8 d b G 8 K o q O o K r 1 n L C 8 A q Z w A A A A A O g A A A A A I A A C A A A A C 4 6 2 k 8 8 q 1 5 Z / 2 V / L g h m o U p x n n p E L N h 7 5 a 2 O l x v R 7 U 7 j l A A A A C n 4 F t v f n g n D f n j m v b p + 7 6 5 h H m O S p 9 j x G N e h v r y B B H c M n b 2 R n e p Y G d Y 6 K 4 q O X N P / B c P + C v y g 5 i 1 Q l R e d k 8 e K r x c H J F Y d h z C l v q z t Y c + K 3 j e k 0 A A A A C A j T 7 Z p + n u j w T i C S 9 e S T L o 1 D 7 2 B y X e N S C d 4 C y F v 6 v 7 n f u o x l W S b 1 T + 7 W 0 M b + e V g f 2 u M s Z o l G k p 9 3 p o K n L r z W H C < / D a t a M a s h u p > 
</file>

<file path=customXml/itemProps1.xml><?xml version="1.0" encoding="utf-8"?>
<ds:datastoreItem xmlns:ds="http://schemas.openxmlformats.org/officeDocument/2006/customXml" ds:itemID="{C033E91A-A6D3-4FAB-B453-6C65ECDC5413}">
  <ds:schemaRefs>
    <ds:schemaRef ds:uri="http://schemas.microsoft.com/sharepoint/v3/contenttype/forms"/>
  </ds:schemaRefs>
</ds:datastoreItem>
</file>

<file path=customXml/itemProps2.xml><?xml version="1.0" encoding="utf-8"?>
<ds:datastoreItem xmlns:ds="http://schemas.openxmlformats.org/officeDocument/2006/customXml" ds:itemID="{B7AFDEEF-DA29-40D2-8083-F318B21620AF}">
  <ds:schemaRefs>
    <ds:schemaRef ds:uri="http://purl.org/dc/dcmitype/"/>
    <ds:schemaRef ds:uri="http://schemas.microsoft.com/office/2006/documentManagement/types"/>
    <ds:schemaRef ds:uri="http://schemas.microsoft.com/office/2006/metadata/properties"/>
    <ds:schemaRef ds:uri="http://purl.org/dc/elements/1.1/"/>
    <ds:schemaRef ds:uri="http://purl.org/dc/terms/"/>
    <ds:schemaRef ds:uri="http://schemas.microsoft.com/office/infopath/2007/PartnerControls"/>
    <ds:schemaRef ds:uri="6d5fdc37-30ff-49ef-8483-04a62dc34648"/>
    <ds:schemaRef ds:uri="http://schemas.openxmlformats.org/package/2006/metadata/core-properties"/>
    <ds:schemaRef ds:uri="http://www.w3.org/XML/1998/namespace"/>
    <ds:schemaRef ds:uri="b20c2e10-b1b2-4924-8e60-225b31a7b6dd"/>
    <ds:schemaRef ds:uri="15d67602-a9f7-4793-a02c-f8b4e38e48f5"/>
    <ds:schemaRef ds:uri="079dc812-d362-4b49-8a1c-27de54161c38"/>
  </ds:schemaRefs>
</ds:datastoreItem>
</file>

<file path=customXml/itemProps3.xml><?xml version="1.0" encoding="utf-8"?>
<ds:datastoreItem xmlns:ds="http://schemas.openxmlformats.org/officeDocument/2006/customXml" ds:itemID="{EF360A97-A65D-44DA-B97A-0BEC3A4A31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d67602-a9f7-4793-a02c-f8b4e38e48f5"/>
    <ds:schemaRef ds:uri="079dc812-d362-4b49-8a1c-27de54161c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8976464-C833-4EC6-98F8-487E29254F9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履歴書（提出用）</vt:lpstr>
      <vt:lpstr>履歴書（入力例）</vt:lpstr>
      <vt:lpstr>記入要領</vt:lpstr>
      <vt:lpstr>記入漏れ確認</vt:lpstr>
      <vt:lpstr>専門分野一覧</vt:lpstr>
      <vt:lpstr>学位一覧</vt:lpstr>
      <vt:lpstr>在留資格一覧</vt:lpstr>
      <vt:lpstr>専門分野一覧!cd専門分野</vt:lpstr>
      <vt:lpstr>記入要領!Print_Area</vt:lpstr>
      <vt:lpstr>'履歴書（提出用）'!Print_Area</vt:lpstr>
      <vt:lpstr>'履歴書（入力例）'!Print_Area</vt:lpstr>
      <vt:lpstr>専門分野一覧!Print_Titles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早稲田大学教員任用履歴書 No.1</dc:title>
  <dc:subject/>
  <dc:creator>TANI Yohei</dc:creator>
  <cp:keywords/>
  <dc:description/>
  <cp:lastModifiedBy>TANI Yohei</cp:lastModifiedBy>
  <cp:revision/>
  <cp:lastPrinted>2024-07-10T06:10:38Z</cp:lastPrinted>
  <dcterms:created xsi:type="dcterms:W3CDTF">2020-04-10T01:34:14Z</dcterms:created>
  <dcterms:modified xsi:type="dcterms:W3CDTF">2024-07-10T06:10:43Z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0x01010044452C5B4081AC4A8766797AF0E4E664</vt:lpwstr>
  </property>
  <property fmtid="{D5CDD505-2E9C-101B-9397-08002B2CF9AE}" pid="3" name="Order">
    <vt:r8>18125000</vt:r8>
  </property>
  <property fmtid="{D5CDD505-2E9C-101B-9397-08002B2CF9AE}" pid="4" name="MediaServiceImageTags">
    <vt:lpwstr/>
  </property>
</Properties>
</file>